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U.S. Sanctions List - Nov 5" sheetId="1" r:id="rId1"/>
    <sheet name="Pie Chart" sheetId="2" state="hidden" r:id="rId2"/>
  </sheets>
  <definedNames>
    <definedName name="_xlnm.Print_Area" localSheetId="0">'U.S. Sanctions List - Nov 5'!$A$1:$D$718</definedName>
  </definedNames>
  <calcPr calcId="145621"/>
</workbook>
</file>

<file path=xl/calcChain.xml><?xml version="1.0" encoding="utf-8"?>
<calcChain xmlns="http://schemas.openxmlformats.org/spreadsheetml/2006/main">
  <c r="B9" i="2" l="1"/>
  <c r="A443" i="1"/>
  <c r="A442" i="1"/>
  <c r="A440" i="1"/>
  <c r="A439" i="1"/>
  <c r="A430" i="1"/>
  <c r="A425" i="1"/>
  <c r="A418" i="1"/>
  <c r="A415" i="1"/>
  <c r="A411" i="1"/>
  <c r="A403" i="1"/>
  <c r="A398" i="1"/>
  <c r="A397" i="1"/>
  <c r="A394" i="1"/>
  <c r="A393" i="1"/>
  <c r="A387" i="1"/>
  <c r="A371" i="1"/>
  <c r="A370" i="1"/>
  <c r="A364" i="1"/>
  <c r="A347" i="1"/>
  <c r="A331" i="1"/>
  <c r="A318" i="1"/>
  <c r="A316" i="1"/>
  <c r="A312" i="1"/>
  <c r="A307" i="1"/>
  <c r="A306" i="1"/>
  <c r="A305" i="1"/>
  <c r="A297" i="1"/>
  <c r="A295" i="1"/>
  <c r="A292" i="1"/>
  <c r="A281" i="1"/>
  <c r="A277" i="1"/>
  <c r="A271" i="1"/>
  <c r="A260" i="1"/>
  <c r="A258" i="1"/>
  <c r="A254" i="1"/>
  <c r="A253" i="1"/>
  <c r="A250" i="1"/>
  <c r="A249" i="1"/>
  <c r="A248" i="1"/>
  <c r="A243" i="1"/>
  <c r="A237" i="1"/>
  <c r="A236" i="1"/>
  <c r="A235" i="1"/>
  <c r="A228" i="1"/>
  <c r="A227" i="1"/>
  <c r="A225" i="1"/>
  <c r="A218" i="1"/>
  <c r="A214" i="1"/>
  <c r="A212" i="1"/>
  <c r="A207" i="1"/>
  <c r="A204" i="1"/>
  <c r="A203" i="1"/>
  <c r="A201" i="1"/>
  <c r="A199" i="1"/>
  <c r="A198" i="1"/>
  <c r="A193" i="1"/>
  <c r="A192" i="1"/>
  <c r="A187" i="1"/>
  <c r="A178" i="1"/>
  <c r="A174" i="1"/>
  <c r="A157" i="1"/>
  <c r="A154" i="1"/>
  <c r="A148" i="1"/>
  <c r="A144" i="1"/>
  <c r="A119" i="1"/>
  <c r="A113" i="1"/>
  <c r="A112" i="1"/>
  <c r="A104" i="1"/>
  <c r="A102" i="1"/>
  <c r="A96" i="1"/>
  <c r="A95" i="1"/>
  <c r="A77" i="1"/>
  <c r="A76" i="1"/>
  <c r="A72" i="1"/>
  <c r="A65" i="1"/>
  <c r="A59" i="1"/>
  <c r="A52" i="1"/>
  <c r="A51" i="1"/>
  <c r="A50" i="1"/>
  <c r="A49" i="1"/>
  <c r="A48" i="1"/>
  <c r="A47" i="1"/>
  <c r="A46" i="1"/>
  <c r="A42" i="1"/>
  <c r="A40" i="1"/>
  <c r="A33" i="1"/>
  <c r="A32" i="1"/>
  <c r="A23" i="1"/>
  <c r="A18" i="1"/>
  <c r="A16" i="1"/>
</calcChain>
</file>

<file path=xl/sharedStrings.xml><?xml version="1.0" encoding="utf-8"?>
<sst xmlns="http://schemas.openxmlformats.org/spreadsheetml/2006/main" count="2749" uniqueCount="649">
  <si>
    <t>Banks/Insurance</t>
  </si>
  <si>
    <t>Energy</t>
  </si>
  <si>
    <t>Engineering/Construction/Manufacturing</t>
  </si>
  <si>
    <t>Missile/Military</t>
  </si>
  <si>
    <t>Nuclear</t>
  </si>
  <si>
    <t>Shipping/Aviation</t>
  </si>
  <si>
    <t>Trading</t>
  </si>
  <si>
    <t>TOTAL</t>
  </si>
  <si>
    <t>Entity Name</t>
  </si>
  <si>
    <t>OFAC Sanctions Program</t>
  </si>
  <si>
    <t>Subject to Secondary Sanctions</t>
  </si>
  <si>
    <t>Industry</t>
  </si>
  <si>
    <t>A.S.P. BUILDERS</t>
  </si>
  <si>
    <t>[IRAN]</t>
  </si>
  <si>
    <t>Yes</t>
  </si>
  <si>
    <t>AA ENERGY FZCO</t>
  </si>
  <si>
    <t>ADVANCED TECHNOLOGIES COMPANY OF IRAN</t>
  </si>
  <si>
    <t>AEOI BASIJ RESISTANCE CENTER</t>
  </si>
  <si>
    <t>AGRICULTURAL, MEDICAL, AND INDUSTRIAL RESEARCH CENTER</t>
  </si>
  <si>
    <t>No</t>
  </si>
  <si>
    <t>ARASH SHIPPING ENTERPRISES LIMITED</t>
  </si>
  <si>
    <t>[SDGT] [IFSR]</t>
  </si>
  <si>
    <t>ARJAN ELECTRICITY AND ENERGY GENERATION MANAGEMENT</t>
  </si>
  <si>
    <t>ARMAN RESOURCES EQUIP AND SUPPORT MANAGEMENT</t>
  </si>
  <si>
    <t>ARTA SHIPPING ENTERPRISES LIMITED</t>
  </si>
  <si>
    <t>ASAN SHIPPING ENTERPRISE LIMITED</t>
  </si>
  <si>
    <t>ASCOTEC JAPAN K.K.</t>
  </si>
  <si>
    <t>ASCOTEC MINERAL &amp; MACHINERY GMBH</t>
  </si>
  <si>
    <t>ASCOTEC SCIENCE &amp; TECHNOLOGY GMBH</t>
  </si>
  <si>
    <t>ASCOTEC STEEL TRADING GMBH</t>
  </si>
  <si>
    <t>ASIA ENERGY GENERAL TRADING (LLC)</t>
  </si>
  <si>
    <t>ATIEH SAZAN DAY</t>
  </si>
  <si>
    <t>ATLANTIC SHIPPING &amp; TRANS</t>
  </si>
  <si>
    <t>ATLAS KIAN QESHM</t>
  </si>
  <si>
    <t>AYANDEH BANK</t>
  </si>
  <si>
    <t>[IRAN-TRA]</t>
  </si>
  <si>
    <t>AZAR INVESTMENT</t>
  </si>
  <si>
    <t>AZAR PAD QESHM</t>
  </si>
  <si>
    <t>AZERBAIJAN CONSTRUCTION</t>
  </si>
  <si>
    <t>[IRAN] </t>
  </si>
  <si>
    <t>BAGHMISHEH RESIDENTIAL DEVELOPMENT</t>
  </si>
  <si>
    <t>BAHADORI, Masoud</t>
  </si>
  <si>
    <t>BANDAR IMAM PETROCHEMICAL COMPANY</t>
  </si>
  <si>
    <t>[SDGT] [IFSR] </t>
  </si>
  <si>
    <t>BANK KESHAVARZI IRAN</t>
  </si>
  <si>
    <t>BANK MARKAZI JOMHOURI ISLAMI IRAN</t>
  </si>
  <si>
    <t>BANK MASKAN</t>
  </si>
  <si>
    <t>[IRAN] [SDGT] [IFSR]</t>
  </si>
  <si>
    <t>[IRAN] [NPWMD] [IFSR]</t>
  </si>
  <si>
    <t>[NPWMD] [IFSR]</t>
  </si>
  <si>
    <t>[IRAN] [SDGT] [NPWMD] [IFSR]</t>
  </si>
  <si>
    <t>BANK-E SHAHR</t>
  </si>
  <si>
    <t>BATENI, Naser</t>
  </si>
  <si>
    <t>BAZARGAN, Farzad</t>
  </si>
  <si>
    <t>BEHSAZ KASHANE TEHRAN CONSTRUCTION CO.</t>
  </si>
  <si>
    <t>BEHSAZAN PARS EQUIPMENT DEVELOPMENT</t>
  </si>
  <si>
    <t>BEHSHAHR INDUSTRIAL DEVELOPMENT CORP.</t>
  </si>
  <si>
    <t>BELIZE SHIP AND LOGISTIC LIMITED</t>
  </si>
  <si>
    <t>BELIZE SHIPPING LINE SERVICE LIMITED</t>
  </si>
  <si>
    <t>BIIS MARITIME LIMITED</t>
  </si>
  <si>
    <t>BIMEH IRAN INSURANCE COMPANY (U.K.) LIMITED</t>
  </si>
  <si>
    <t>BLUE TANKER SHIPPING SA</t>
  </si>
  <si>
    <t>BOU ALI SINA PETROCHEMICAL COMPANY</t>
  </si>
  <si>
    <t>BREYELLER STAHL TECHNOLOGY GMBH &amp; CO. KG</t>
  </si>
  <si>
    <t>BUALI INVESTMENT COMPANY</t>
  </si>
  <si>
    <t>BUSHEHR SHIPPING COMPANY LIMITED</t>
  </si>
  <si>
    <t>CAMBIS, Dimitris</t>
  </si>
  <si>
    <t>CASPIAN MARITIME LIMITED</t>
  </si>
  <si>
    <t>CHAGHAZARDY, Mohammad Kazem</t>
  </si>
  <si>
    <t>COMMERCIAL PARS OIL CO.</t>
  </si>
  <si>
    <t>CREDIT INSTITUTION FOR DEVELOPMENT</t>
  </si>
  <si>
    <t>DAMAVAND ELECTRICITY AND POWER ENGINEERING</t>
  </si>
  <si>
    <t>DAMAVAND POWER GENERATION COMPANY</t>
  </si>
  <si>
    <t>DANA INTEGRATED SYSTEM FOR ELECTRONIC INTERACTIONS CO.</t>
  </si>
  <si>
    <t>DANESH SHIPPING COMPANY LIMITED</t>
  </si>
  <si>
    <t>DARYA CAPITAL ADMINISTRATION GMBH</t>
  </si>
  <si>
    <t>DARYANAVARD KISH</t>
  </si>
  <si>
    <t>DAVAR SHIPPING CO LTD</t>
  </si>
  <si>
    <t>DAY BANK</t>
  </si>
  <si>
    <t>[IRAN] [SDGT] [IFSR] </t>
  </si>
  <si>
    <t>DAY BANK BROKERAGE COMPANY</t>
  </si>
  <si>
    <t>DAY E-COMMERCE</t>
  </si>
  <si>
    <t>DAY EXCHANGE COMPANY</t>
  </si>
  <si>
    <t>DAY INVESTMENT</t>
  </si>
  <si>
    <t>DAY IRANIAN FINANCIAL AND ACCOUNTING SERVICES COMPANY</t>
  </si>
  <si>
    <t>DAY LEASING COMPANY</t>
  </si>
  <si>
    <t>DENA TANKERS FZE</t>
  </si>
  <si>
    <t>DIAMOND TRANSPORTATION LIMITED</t>
  </si>
  <si>
    <t>DIMOND TRANSPORTATION LIMITED</t>
  </si>
  <si>
    <t>EGHTESAD NOVIN BANK</t>
  </si>
  <si>
    <t>EIGHTH OCEAN GMBH &amp; CO. KG</t>
  </si>
  <si>
    <t>ELEVENTH OCEAN ADMINISTRATION GMBH</t>
  </si>
  <si>
    <t>ELEVENTH OCEAN GMBH &amp; CO. KG</t>
  </si>
  <si>
    <t>EMPIRE MARITIME SERVICES LIMITED</t>
  </si>
  <si>
    <t>ESLAMI, Mansour</t>
  </si>
  <si>
    <t>[IRAN] [NPWMD] [IFSR] </t>
  </si>
  <si>
    <t>EUROPE TRANSPORTATION LIMITED</t>
  </si>
  <si>
    <t>EXECUTION OF IMAM KHOMEINI'S ORDER</t>
  </si>
  <si>
    <t>EXPORT DEVELOPMENT BANK OF IRAN</t>
  </si>
  <si>
    <t>FANAVARAN ETEMAAD RAAHBAR CO.</t>
  </si>
  <si>
    <t>FARADARYAY-E NIK-E GHESHM INVESTMENT</t>
  </si>
  <si>
    <t>FARS SARPANAH</t>
  </si>
  <si>
    <t>FIFTEENTH OCEAN GMBH &amp; CO. KG</t>
  </si>
  <si>
    <t>FIRST OCEAN ADMINISTRATION GMBH</t>
  </si>
  <si>
    <t>FIRST OCEAN GMBH &amp; CO KG</t>
  </si>
  <si>
    <t>FOURTEENTH OCEAN GMBH &amp; CO. KG</t>
  </si>
  <si>
    <t>FOURTH OCEAN GMBH &amp; CO KG</t>
  </si>
  <si>
    <t>FUTURE AGE SHIPPING LIMITED</t>
  </si>
  <si>
    <t>GARBIN NAVIGATION LTD</t>
  </si>
  <si>
    <t>GHADIR ABU MUSA HAMOON</t>
  </si>
  <si>
    <t>GHADIR CASPIAN GILAN ENERGY</t>
  </si>
  <si>
    <t>GHADIR CASPIAN STEEL TRADING</t>
  </si>
  <si>
    <t>GHADIR ELECTRICITY AND ENERGY INVESTMENT</t>
  </si>
  <si>
    <t>GHADIR ETEZAD INVESTMENT</t>
  </si>
  <si>
    <t>GHADIR INDUSTRIAL TRADING</t>
  </si>
  <si>
    <t>GHADIR INTERNATIONAL TRADING AND DEVELOPMENT</t>
  </si>
  <si>
    <t>GHADIR INVESTMENT AND INDUSTRY DEVELOPMENT</t>
  </si>
  <si>
    <t>GHADIR INVESTMENT COMPANY</t>
  </si>
  <si>
    <t>GHADIR KANI ARIYA</t>
  </si>
  <si>
    <t>GHADIR KHUZESTAN CONSTRUCTION INDUSTRY DEVELOPMENT</t>
  </si>
  <si>
    <t>GHADIR LAMORD ENERGY</t>
  </si>
  <si>
    <t>GHADIR MANAGEMENT AND COMMERCIAL SERVICES</t>
  </si>
  <si>
    <t>GHADIR MAZANDARAN ELECTRICITY AND ENERGY GENERATION</t>
  </si>
  <si>
    <t>GHADIR MEHRIZ SOLAR ENERGY</t>
  </si>
  <si>
    <t>GHADIR OXIN ELECTRICITY GENERATION DEVELOPMENT</t>
  </si>
  <si>
    <t>GHADIR PAYMAN COUNSELING ENGINEERS</t>
  </si>
  <si>
    <t>GHADIR PETRO ARMAN KISH</t>
  </si>
  <si>
    <t>GHADIR PISHRO ELECTRICITY GENERATION</t>
  </si>
  <si>
    <t>GHADIR QOM SOLAR ENERGY GENERATION DEVELOPMENT</t>
  </si>
  <si>
    <t>GHADIR REAL-TIME SYSTEMS DEVELOPMENT</t>
  </si>
  <si>
    <t>GHADIR SOLAR ELECTRICITY AND ENERGY</t>
  </si>
  <si>
    <t>GHADIR TEHRAN ELECTRICITY AND ENERGY GENERATION DEVELOPMENT</t>
  </si>
  <si>
    <t>GHALEBANI, Ahmad</t>
  </si>
  <si>
    <t>GHARZOLHASANEH RESALAT BANK</t>
  </si>
  <si>
    <t>GHAVAMIN BANK</t>
  </si>
  <si>
    <t>[IRAN] [IRAN-HR]</t>
  </si>
  <si>
    <t>GILAN ELECTRICITY GENERATION MANAGEMENT</t>
  </si>
  <si>
    <t>GILAN ELECTRICITY TRANSMISSION DEVELOPMENT</t>
  </si>
  <si>
    <t>GLOBAL AGE LIMITED</t>
  </si>
  <si>
    <t>GLOBAL UNITED SHIPPING LIMITED</t>
  </si>
  <si>
    <t>GOLDEN ENTERPRISE SHIPPING LIMITED</t>
  </si>
  <si>
    <t>GRACE BAY SHIPPING INC</t>
  </si>
  <si>
    <t>HADI SHIPPING COMPANY LIMITED</t>
  </si>
  <si>
    <t>HAMOON SEPAHAN COMMERCIAL TRADING</t>
  </si>
  <si>
    <t>HAMOON SEPAHAN INVESTMENT</t>
  </si>
  <si>
    <t>HAMOON SEPAHAN MANAGEMENT SERVICES</t>
  </si>
  <si>
    <t>HARAZ SHIPPING COMPANY LIMITED</t>
  </si>
  <si>
    <t>HATEF SHIPPING COMPANY LIMITED</t>
  </si>
  <si>
    <t>HEKMAT IRANIAN BANK</t>
  </si>
  <si>
    <t>HERCULES INTERNATIONAL SHIP</t>
  </si>
  <si>
    <t>HERMIS SHIPPING SA</t>
  </si>
  <si>
    <t>HIRMAND SHIPPING COMPANY LIMITED</t>
  </si>
  <si>
    <t>HODA SHIPPING COMPANY LIMITED</t>
  </si>
  <si>
    <t>HOMA SHIPPING COMPANY LIMITED</t>
  </si>
  <si>
    <t>HONAR SHIPPING COMPANY LIMITED</t>
  </si>
  <si>
    <t>HONG KONG INTERTRADE COMPANY</t>
  </si>
  <si>
    <t>HOOPAD DARYA SHIPPING AGENCY SERVICES</t>
  </si>
  <si>
    <t>HORMOGAN ELECTRICITY AND POWER GENERATION</t>
  </si>
  <si>
    <t>HORMOZ OIL REFINING COMPANY</t>
  </si>
  <si>
    <t>IFIC HOLDING AG</t>
  </si>
  <si>
    <t>IHAG TRADING GMBH</t>
  </si>
  <si>
    <t>IMPIRE SHIPPING COMPANY</t>
  </si>
  <si>
    <t>INTERNATIONAL EXPERTISE GROUP LIMITED</t>
  </si>
  <si>
    <t>INTERNATIONAL TANKER LIMITED</t>
  </si>
  <si>
    <t>INTERSEAS SHIPYARD LTD</t>
  </si>
  <si>
    <t>INTRA CHEM TRADING GMBH</t>
  </si>
  <si>
    <t>IRAN &amp; SHARGH COMPANY</t>
  </si>
  <si>
    <t>IRAN &amp; SHARGH LEASING COMPANY</t>
  </si>
  <si>
    <t>IRAN AIR</t>
  </si>
  <si>
    <t>IRAN FOREIGN INVESTMENT COMPANY</t>
  </si>
  <si>
    <t>IRAN MERINE SERVICES</t>
  </si>
  <si>
    <t>IRAN NUCLEAR REGULATORY AUTHORITY</t>
  </si>
  <si>
    <t>IRAN PETROCHEMICAL COMMERCIAL COMPANY</t>
  </si>
  <si>
    <t>IRAN ZAMIN BANK</t>
  </si>
  <si>
    <t>IRANIAN MINES AND MINING INDUSTRIES DEVELOPMENT AND RENOVATION ORGANIZATION</t>
  </si>
  <si>
    <t>IRANIAN NOVIN INDUSTRY DEVELOPMENT</t>
  </si>
  <si>
    <t>IRANIAN OIL COMPANY (U.K.) LIMITED</t>
  </si>
  <si>
    <t>IRANIAN TITANIUM DEVELOPMENT</t>
  </si>
  <si>
    <t>IRASCO S.R.L.</t>
  </si>
  <si>
    <t>IRISL MARITIME TRAINING INSTITUTE</t>
  </si>
  <si>
    <t>ISI MARITIME LIMITED</t>
  </si>
  <si>
    <t>ISIM ATR LIMITED</t>
  </si>
  <si>
    <t>ISIM TAJ MAHAL LIMITED</t>
  </si>
  <si>
    <t>ISLAMIC REGIONAL COOPERATION BANK</t>
  </si>
  <si>
    <t>ISLAMIC REPUBLIC OF IRAN - CHINA SHIPPING LINES</t>
  </si>
  <si>
    <t>ISLAMIC REPUBLIC OF IRAN - MIDDLE EAST SHIPPING LINES COMPANY</t>
  </si>
  <si>
    <t>[IRAN] [IFCA]</t>
  </si>
  <si>
    <t>ISLAMIC REPUBLIC OF IRAN SHIPPING LINES INVESTMENT</t>
  </si>
  <si>
    <t>JASHNSAZ, Seifollah</t>
  </si>
  <si>
    <t>JUPITER SEAWAYS SHIPPING</t>
  </si>
  <si>
    <t>KAFOLATBANK</t>
  </si>
  <si>
    <t>KALA PENSION TRUST LIMITED</t>
  </si>
  <si>
    <t>KALAN KISH SHIPPING CO</t>
  </si>
  <si>
    <t>KARAFARIN BANK</t>
  </si>
  <si>
    <t>KARAMAAD SYSTEMS MANAGEMENT</t>
  </si>
  <si>
    <t>KASB INTERNATIONAL LLC</t>
  </si>
  <si>
    <t>KERMAN SHIPPING COMPANY LIMITED</t>
  </si>
  <si>
    <t>KHAVARMIANEH BANK</t>
  </si>
  <si>
    <t>KHOSROWTAJ, Mojtaba</t>
  </si>
  <si>
    <t>KISH ASIA NAVAK</t>
  </si>
  <si>
    <t>KISH INTERNATIONAL BANK</t>
  </si>
  <si>
    <t>KISH ROOYA-E ZENDEGI</t>
  </si>
  <si>
    <t>KONING MARINE CORP</t>
  </si>
  <si>
    <t>KURDISTAN CEMENT</t>
  </si>
  <si>
    <t>MAPNA KHUZESTAN ELECTRICITY GENERATION</t>
  </si>
  <si>
    <t>MARANER HOLDINGS LIMITED</t>
  </si>
  <si>
    <t>MARBLE SHIPPING LTD</t>
  </si>
  <si>
    <t>MARINE INFORMATION TECHNOLOGY DEVELOPMENT COMPANY</t>
  </si>
  <si>
    <t>MARJAN PETROCHEMICAL COMPANY</t>
  </si>
  <si>
    <t>MCS ENGINEERING</t>
  </si>
  <si>
    <t>MCS INTERNATIONAL GMBH</t>
  </si>
  <si>
    <t>MEHR IRAN CREDIT UNION BANK</t>
  </si>
  <si>
    <t>MEHRAN SHIPPING COMPANY LIMITED</t>
  </si>
  <si>
    <t>MELLI INTERNATIONAL BUILDING &amp; INDUSTRY COMPANY</t>
  </si>
  <si>
    <t>MERSAD SHIPPING COMPANY LIMITED</t>
  </si>
  <si>
    <t>MINAB SHIPPING COMPANY LIMITED</t>
  </si>
  <si>
    <t>MINES AND METALS ENGINEERING GMBH</t>
  </si>
  <si>
    <t>MIRACLE TRANSPORTATION LIMITED</t>
  </si>
  <si>
    <t>MOBIN PETROCHEMICAL COMPANY</t>
  </si>
  <si>
    <t>MOHADDES, Seyed Mahmoud</t>
  </si>
  <si>
    <t>MOINIE, Mohammad</t>
  </si>
  <si>
    <t>MOMENT INVESTMENT LIMITED</t>
  </si>
  <si>
    <t>MOMTAZ ELECTRIC</t>
  </si>
  <si>
    <t>MONSOON SHIPPING LTD</t>
  </si>
  <si>
    <t>MOSAKHAR DARYA SHIPPING CO</t>
  </si>
  <si>
    <t>MOTOJEN</t>
  </si>
  <si>
    <t>MOTOJEN AUTO INDUSTRY COMPANY</t>
  </si>
  <si>
    <t>MSP KALA NAFT CO. TEHRAN</t>
  </si>
  <si>
    <t>N.I.T.C. REPRESENTATIVE OFFICE</t>
  </si>
  <si>
    <t>NAFTIRAN INTERTRADE CO. (NICO) SARL</t>
  </si>
  <si>
    <t>NAFTIRAN TRADING SERVICES CO. (NTS) LIMITED</t>
  </si>
  <si>
    <t>NARENJESTAN HOTEL AND BUILDING DEVELOPMENT</t>
  </si>
  <si>
    <t>NARI SHIPPING AND CHARTERING GMBH &amp; CO. KG</t>
  </si>
  <si>
    <t>NATIONAL INDUSTRIES AND MINING DEVELOPMENT COMPANY</t>
  </si>
  <si>
    <t>NATIONAL IRANIAN OIL COMPANY PTE LTD</t>
  </si>
  <si>
    <t>NATIONAL IRANIAN TANKER COMPANY</t>
  </si>
  <si>
    <t>NATIONAL IRANIAN TANKER COMPANY LLC</t>
  </si>
  <si>
    <t>NATIONWIDE SHIPPING LTD</t>
  </si>
  <si>
    <t>NEGIN KISH INTERNATIONAL SAHEL AND FARASAHEL DEVELOPMENT</t>
  </si>
  <si>
    <t>NEW AGE SHIPPING LIMITED</t>
  </si>
  <si>
    <t>NEYRIZ STEEL</t>
  </si>
  <si>
    <t>NICO ENGINEERING LIMITED</t>
  </si>
  <si>
    <t>NIKOUSOKHAN, Mahmoud</t>
  </si>
  <si>
    <t>NINTH OCEAN GMBH &amp; CO. KG</t>
  </si>
  <si>
    <t>NIOC INTERNATIONAL AFFAIRS (LONDON) LIMITED</t>
  </si>
  <si>
    <t>NOOR ENERGY (MALAYSIA) LTD.</t>
  </si>
  <si>
    <t>NOURI PETROCHEMICAL COMPANY</t>
  </si>
  <si>
    <t>NOVIN PARS MINERAL EXPLORATION AND MINING ENGINEERING COMPANY</t>
  </si>
  <si>
    <t>NPC INTERNATIONAL LIMITED</t>
  </si>
  <si>
    <t>NUCLEAR POWER PRODUCTION AND DEVELOPMENT COMPANY OF IRAN</t>
  </si>
  <si>
    <t>OCEAN CAPITAL ADMINISTRATION GMBH</t>
  </si>
  <si>
    <t>OFOQ SAZEH PAYAH</t>
  </si>
  <si>
    <t>OGHYANOUS KHOROSHAN KISH</t>
  </si>
  <si>
    <t>OIL INDUSTRY INVESTMENT COMPANY</t>
  </si>
  <si>
    <t>OMID BONYAN DAY INSURANCE SERVICES</t>
  </si>
  <si>
    <t>OMID REY CIVIL &amp; CONSTRUCTION COMPANY</t>
  </si>
  <si>
    <t>OMRAN VA MASKAN ABAD DAY COMPANY</t>
  </si>
  <si>
    <t>P.C.C. (SINGAPORE) PRIVATE LIMITED</t>
  </si>
  <si>
    <t>PACIFIC OCEAN SHIPPING LIMITED</t>
  </si>
  <si>
    <t>PACIFIC SHIPPING AND TRANSPORTATION LIMITED</t>
  </si>
  <si>
    <t>PALM SERVICE LIMITED</t>
  </si>
  <si>
    <t>PARS GHA'EM GOSTAR</t>
  </si>
  <si>
    <t>PARS INTERNATIONAL INDUSTRY DEVELOPMENT</t>
  </si>
  <si>
    <t>PARS ISOTOPE COMPANY</t>
  </si>
  <si>
    <t>PARS NICKEL KARAN KABIR</t>
  </si>
  <si>
    <t>PARS OIL CO.</t>
  </si>
  <si>
    <t>PARS PAIDAR SANAT NOVIN</t>
  </si>
  <si>
    <t>PARS PETROCHEMICAL COMPANY</t>
  </si>
  <si>
    <t>PARS PETROCHEMICAL SHIPPING COMPANY</t>
  </si>
  <si>
    <t>PARS SAZEH ENGINEERING AND CONSTRUCTION</t>
  </si>
  <si>
    <t>PARSAEI, Reza</t>
  </si>
  <si>
    <t>PARSIAN OIL AND GAS DEVELOPMENT</t>
  </si>
  <si>
    <t>PARSIAN RAIL TRANSPORT DEVELOPMENT</t>
  </si>
  <si>
    <t>PASARGAD BANK</t>
  </si>
  <si>
    <t>PAYANDEH JAAM ELECTRICITY ENERGY</t>
  </si>
  <si>
    <t>PAYVAR ANDISH</t>
  </si>
  <si>
    <t>PERSIA HORMOZ SHIP REPAIR YARD COMPANY PJS</t>
  </si>
  <si>
    <t>PERSIA OIL &amp; GAS INDUSTRY DEVELOPMENT CO.</t>
  </si>
  <si>
    <t>PERSIAN GULF SABZ KARAFARINAN</t>
  </si>
  <si>
    <t>PERSIAN GULF SHIPPING LINES LTD</t>
  </si>
  <si>
    <t>PETRO ENERGY INTERTRADE COMPANY</t>
  </si>
  <si>
    <t>PETRO ROYAL FZE</t>
  </si>
  <si>
    <t>PETRO SUISSE INTERTRADE COMPANY SA</t>
  </si>
  <si>
    <t>PETROCHEMICAL COMMERCIAL COMPANY (U.K.) LIMITED</t>
  </si>
  <si>
    <t>PETROCHEMICAL COMMERCIAL COMPANY FZE</t>
  </si>
  <si>
    <t>PETROCHEMICAL COMMERCIAL COMPANY INTERNATIONAL</t>
  </si>
  <si>
    <t>PETROIRAN DEVELOPMENT COMPANY (PEDCO) LIMITED</t>
  </si>
  <si>
    <t>PETROPARS INTERNATIONAL FZE</t>
  </si>
  <si>
    <t>PETROPARS LTD.</t>
  </si>
  <si>
    <t>PETROPARS UK LIMITED</t>
  </si>
  <si>
    <t>POLINEX GENERAL TRADING LLC</t>
  </si>
  <si>
    <t>POLYNAR COMPANY</t>
  </si>
  <si>
    <t>POURANSARI, Hashem</t>
  </si>
  <si>
    <t>POUYA TAMIN KISH</t>
  </si>
  <si>
    <t>POUYAN TABAAN ENERGY</t>
  </si>
  <si>
    <t>POWER PLANT EQUIPMENT MANUFACTURING COMPANY</t>
  </si>
  <si>
    <t>PROTON PETROCHEMICALS SHIPPING LIMITED</t>
  </si>
  <si>
    <t>QOM ENERGY GENERATION GOSTAR</t>
  </si>
  <si>
    <t>RAAHBAR COMPUTER RESOURCES MANAGEMENT</t>
  </si>
  <si>
    <t>RAAHBAR INFORMATICS SERVICES</t>
  </si>
  <si>
    <t>RAAHBAR SARIR INTEGRATED TRACKING SYSTEMS INC</t>
  </si>
  <si>
    <t>RADIATION APPLICATIONS DEVELOPMENT COMPANY</t>
  </si>
  <si>
    <t>RAHBARAN OMID DARYA SHIP MANAGEMENT CO.</t>
  </si>
  <si>
    <t>RAILCOM RAAHBAR CO.</t>
  </si>
  <si>
    <t>RASTIN KHADAMAT PARSIAN COMPANY</t>
  </si>
  <si>
    <t>REY INVESTMENT COMPANY</t>
  </si>
  <si>
    <t>REY NIRU ENGINEERING COMPANY</t>
  </si>
  <si>
    <t>REYCO GMBH.</t>
  </si>
  <si>
    <t>RISHMAK PRODUCTIVE &amp; EXPORTS COMPANY</t>
  </si>
  <si>
    <t>ROYAL ARYA CO.</t>
  </si>
  <si>
    <t>ROYAY-E ROZ KISH INVESTMENT COMPANY</t>
  </si>
  <si>
    <t>SADAF PETROCHEMICAL ASSALUYEH COMPANY</t>
  </si>
  <si>
    <t>SAEEDI, Mohammed</t>
  </si>
  <si>
    <t>SAKHTEMAN INTERNATIONAL DEVELOPMENT</t>
  </si>
  <si>
    <t>SAMAN BANK</t>
  </si>
  <si>
    <t>SAMAN SHIPPING COMPANY LIMITED</t>
  </si>
  <si>
    <t>SAMBOUK SHIPPING FZC</t>
  </si>
  <si>
    <t>SARMAYEH BANK</t>
  </si>
  <si>
    <t>SARV SHIPPING COMPANY LIMITED</t>
  </si>
  <si>
    <t>SEPAHAN CEMENT</t>
  </si>
  <si>
    <t>SEPAHAN CEMENT CONCRETE PRODUCTS</t>
  </si>
  <si>
    <t>SEPAHAN CEMENT INVESTMENT</t>
  </si>
  <si>
    <t>SEPAHAN CEMENT PAKAT-SAZI SHAFAGH</t>
  </si>
  <si>
    <t>SEPAHAN CEMENT RAHNAVARD PRODUCTS TRANSPORTATION</t>
  </si>
  <si>
    <t>SEPEHR IRANIAN INSURANCE SERVICES</t>
  </si>
  <si>
    <t>SEPEHR MASHAHD CEMENT TRANSPORTATION</t>
  </si>
  <si>
    <t>SEPID SHIPPING COMPANY LIMITED</t>
  </si>
  <si>
    <t>SEYYEDI, Seyed Nasser Mohammad</t>
  </si>
  <si>
    <t>SHARQ CEMENT</t>
  </si>
  <si>
    <t>SHARQ CEMENT INDUSTRIAL LIMESTONE</t>
  </si>
  <si>
    <t>SHARQ CEMENT MANUFACTURERS</t>
  </si>
  <si>
    <t>SHARQ COALMINES</t>
  </si>
  <si>
    <t>SHARQ WHITE CEMENT</t>
  </si>
  <si>
    <t>SHIPPING WELFARE SERVICES INSTITUTE</t>
  </si>
  <si>
    <t>SHIRAZ PARS FARAYAND OIL REFINERY</t>
  </si>
  <si>
    <t>SIMA SHIPPING COMPANY LIMITED</t>
  </si>
  <si>
    <t>SINA SHIPPING COMPANY LIMITED</t>
  </si>
  <si>
    <t>SOUTH ALUMINUM</t>
  </si>
  <si>
    <t>SOUTH IRAN DARYABAN KISH</t>
  </si>
  <si>
    <t>SPEED TRANSPORTATION LIMITED</t>
  </si>
  <si>
    <t>SPRING SHIPPING LIMITED</t>
  </si>
  <si>
    <t>STAR SHIP MANAGEMENT LIMITED</t>
  </si>
  <si>
    <t>SURI, Muhammad</t>
  </si>
  <si>
    <t>SWISS MANAGEMENT SERVICES SARL</t>
  </si>
  <si>
    <t>SYNERGY GENERAL TRADING FZE</t>
  </si>
  <si>
    <t>TABATABAEI, Seyyed Mohammad Ali Khatibi</t>
  </si>
  <si>
    <t>TADBIR BROKERAGE COMPANY</t>
  </si>
  <si>
    <t>TADBIR CONSTRUCTION DEVELOPMENT COMPANY</t>
  </si>
  <si>
    <t>TADBIR ECONOMIC DEVELOPMENT GROUP</t>
  </si>
  <si>
    <t>TADBIR INVESTMENT COMPANY</t>
  </si>
  <si>
    <t>TAKHTEH SHAHID BA HONAR</t>
  </si>
  <si>
    <t>TARABAR-GOROUS TRUST TRANSPORTATION</t>
  </si>
  <si>
    <t>TARGET TRANSPORTATION LIMITED</t>
  </si>
  <si>
    <t>TAT BANK</t>
  </si>
  <si>
    <t>TC SHIPPING COMPANY LIMITED</t>
  </si>
  <si>
    <t>TEJARAT GOSTAR FARDAD</t>
  </si>
  <si>
    <t>TEJARAT PAYDAR PAYMAN DEVELOPMENT</t>
  </si>
  <si>
    <t>TIDEWATER MIDDLE EAST CO.</t>
  </si>
  <si>
    <t>[SDGT] [NPWMD] [IRGC] [IFSR] [IFCA]</t>
  </si>
  <si>
    <t>TISA KISH</t>
  </si>
  <si>
    <t>TOSE-E DIDAR IRANIAN HOLDING COMPANY</t>
  </si>
  <si>
    <t>TOSE-E DONYA SHAHR KOHAN COMPANY</t>
  </si>
  <si>
    <t>TOSE-E MELLI INVESTMENT COMPANY</t>
  </si>
  <si>
    <t>TOSEE EQTESAD AYANDEHSAZAN COMPANY</t>
  </si>
  <si>
    <t>TOSEE TAAVON BANK</t>
  </si>
  <si>
    <t>TOURISM BANK</t>
  </si>
  <si>
    <t>TWELFTH OCEAN ADMINISTRATION GMBH</t>
  </si>
  <si>
    <t>TWELFTH OCEAN GMBH &amp; CO. KG</t>
  </si>
  <si>
    <t>UNIVERSAL SHIPPING AND TRANSPORTATION LIMITED</t>
  </si>
  <si>
    <t>UNIVERSE SHIPPING LIMITED</t>
  </si>
  <si>
    <t>VASEPARI SEPEHR PARS</t>
  </si>
  <si>
    <t>WORLDFAST INTERNATIONAL LIMITED</t>
  </si>
  <si>
    <t>WORLDWIDE SHIPPING &amp; TRANSPORTATION LIMITED</t>
  </si>
  <si>
    <t>YAZDAN JOO, Mohammad Ali</t>
  </si>
  <si>
    <t>YOUSEFPOUR, Ali</t>
  </si>
  <si>
    <t>N/A</t>
  </si>
  <si>
    <t>ZARIN PERSIA INVESTMENT</t>
  </si>
  <si>
    <t>ZARIN RAFSANJAN CEMENT COMPANY</t>
  </si>
  <si>
    <t>ZIRACCHIAN ZADEH, Mahmoud</t>
  </si>
  <si>
    <t>VESSELS</t>
  </si>
  <si>
    <t>AAJ</t>
  </si>
  <si>
    <t>ABBA</t>
  </si>
  <si>
    <t>ABTIN 1</t>
  </si>
  <si>
    <t>ABYAN</t>
  </si>
  <si>
    <t>ALVAN</t>
  </si>
  <si>
    <t>AMBER</t>
  </si>
  <si>
    <t>AMINA</t>
  </si>
  <si>
    <t>ANDIA</t>
  </si>
  <si>
    <t>APAMA</t>
  </si>
  <si>
    <t>ARDAVAN</t>
  </si>
  <si>
    <t>AREZOO</t>
  </si>
  <si>
    <t>ARGO I</t>
  </si>
  <si>
    <t>ARIES</t>
  </si>
  <si>
    <t>ARK</t>
  </si>
  <si>
    <t>ARNICA</t>
  </si>
  <si>
    <t>ARSHAM</t>
  </si>
  <si>
    <t>ARTABAZ</t>
  </si>
  <si>
    <t>ARTAM</t>
  </si>
  <si>
    <t>ARTARIA</t>
  </si>
  <si>
    <t>ARTAVAND</t>
  </si>
  <si>
    <t>ARTAVIL</t>
  </si>
  <si>
    <t>ARTENOS</t>
  </si>
  <si>
    <t>ARTIN</t>
  </si>
  <si>
    <t>ARTMAN</t>
  </si>
  <si>
    <t>ARVIN</t>
  </si>
  <si>
    <t>ARZIN</t>
  </si>
  <si>
    <t>ATLANTIC</t>
  </si>
  <si>
    <t>AURA</t>
  </si>
  <si>
    <t>AVANG</t>
  </si>
  <si>
    <t>AYNAZ</t>
  </si>
  <si>
    <t>AYSAN</t>
  </si>
  <si>
    <t>AZARGOUN</t>
  </si>
  <si>
    <t>BADR (EQJU)</t>
  </si>
  <si>
    <t>BAHJAT</t>
  </si>
  <si>
    <t>BANEH</t>
  </si>
  <si>
    <t>BASHT</t>
  </si>
  <si>
    <t>BASKAR</t>
  </si>
  <si>
    <t>BATIS</t>
  </si>
  <si>
    <t>BAVAND</t>
  </si>
  <si>
    <t>BEHDAD</t>
  </si>
  <si>
    <t>BEHDOKHT</t>
  </si>
  <si>
    <t>BEHNAVAZ</t>
  </si>
  <si>
    <t>BEHSHAD</t>
  </si>
  <si>
    <t>BEHTA</t>
  </si>
  <si>
    <t>BELEMA LIGHT CRUDE</t>
  </si>
  <si>
    <t>BICAS</t>
  </si>
  <si>
    <t>BRELYAN</t>
  </si>
  <si>
    <t>BRIGHT</t>
  </si>
  <si>
    <t>CANREACH</t>
  </si>
  <si>
    <t>CARIBO</t>
  </si>
  <si>
    <t>CASPIA</t>
  </si>
  <si>
    <t>DAN</t>
  </si>
  <si>
    <t>DANIEL</t>
  </si>
  <si>
    <t>DARYABAR</t>
  </si>
  <si>
    <t>DEEP SEA</t>
  </si>
  <si>
    <t>DELICE</t>
  </si>
  <si>
    <t>DELNAVAZ</t>
  </si>
  <si>
    <t>DELRUBA</t>
  </si>
  <si>
    <t>DERYA</t>
  </si>
  <si>
    <t>DESTINY</t>
  </si>
  <si>
    <t>DEVON</t>
  </si>
  <si>
    <t>DEVREZ</t>
  </si>
  <si>
    <t>DIAMOND II</t>
  </si>
  <si>
    <t>DINO I</t>
  </si>
  <si>
    <t>DIONA</t>
  </si>
  <si>
    <t>DORE</t>
  </si>
  <si>
    <t>DORENA</t>
  </si>
  <si>
    <t>DORITA</t>
  </si>
  <si>
    <t>DOVER</t>
  </si>
  <si>
    <t>DOWNY</t>
  </si>
  <si>
    <t>DREAM II</t>
  </si>
  <si>
    <t>DUNE</t>
  </si>
  <si>
    <t>ELYANA</t>
  </si>
  <si>
    <t>FANREACH</t>
  </si>
  <si>
    <t>FAXON</t>
  </si>
  <si>
    <t>FELICITY</t>
  </si>
  <si>
    <t>FIROUZEH</t>
  </si>
  <si>
    <t>FOREST</t>
  </si>
  <si>
    <t>FORTUNE</t>
  </si>
  <si>
    <t>GANJ</t>
  </si>
  <si>
    <t>GILDA</t>
  </si>
  <si>
    <t>GOLAFRUZ</t>
  </si>
  <si>
    <t>GOLBON</t>
  </si>
  <si>
    <t>GOLSAN</t>
  </si>
  <si>
    <t>GOLSAR</t>
  </si>
  <si>
    <t>GOODREACH</t>
  </si>
  <si>
    <t>HALTI</t>
  </si>
  <si>
    <t>HAMD</t>
  </si>
  <si>
    <t>HAMGAM</t>
  </si>
  <si>
    <t>HAPPINESS I</t>
  </si>
  <si>
    <t>HASNA</t>
  </si>
  <si>
    <t>HEDY</t>
  </si>
  <si>
    <t>HELM</t>
  </si>
  <si>
    <t>HENNA</t>
  </si>
  <si>
    <t>HERBY</t>
  </si>
  <si>
    <t>HERO II</t>
  </si>
  <si>
    <t>HILDA I</t>
  </si>
  <si>
    <t>HORMUZ 2</t>
  </si>
  <si>
    <t>HORSE</t>
  </si>
  <si>
    <t>HUGE</t>
  </si>
  <si>
    <t>HUMANITY</t>
  </si>
  <si>
    <t>HYUNDAI MIPO 2655</t>
  </si>
  <si>
    <t>HYUNDAI MIPO 2656</t>
  </si>
  <si>
    <t>HYUNDAI MIPO 2657</t>
  </si>
  <si>
    <t>IMICO NEKA 455</t>
  </si>
  <si>
    <t>IMICO NEKA 456</t>
  </si>
  <si>
    <t>IMICO NEKA 457</t>
  </si>
  <si>
    <t>IRAN CHARAK</t>
  </si>
  <si>
    <t>IRAN FAHIM</t>
  </si>
  <si>
    <t>IRAN FALAGH</t>
  </si>
  <si>
    <t>IRAN HORMUZ 12</t>
  </si>
  <si>
    <t>IRAN HORMUZ 14</t>
  </si>
  <si>
    <t>IRAN HORMUZ 22</t>
  </si>
  <si>
    <t>IRAN HORMUZ 25</t>
  </si>
  <si>
    <t>IRAN PARAK</t>
  </si>
  <si>
    <t>IRAN SHAHED</t>
  </si>
  <si>
    <t>IRAN SHALAK</t>
  </si>
  <si>
    <t>IRAN SHALAMCHEH</t>
  </si>
  <si>
    <t>IRAN YOUSHAT</t>
  </si>
  <si>
    <t>JAIRAN</t>
  </si>
  <si>
    <t>KADOS</t>
  </si>
  <si>
    <t>KASHAN</t>
  </si>
  <si>
    <t>KASMA</t>
  </si>
  <si>
    <t>KHURAN</t>
  </si>
  <si>
    <t>KIAZAND</t>
  </si>
  <si>
    <t>MAHNAM</t>
  </si>
  <si>
    <t>MARIA III</t>
  </si>
  <si>
    <t>MARIVAN (EQKH)</t>
  </si>
  <si>
    <t>MENA</t>
  </si>
  <si>
    <t>MIAMI PRIDE</t>
  </si>
  <si>
    <t>NAINITAL</t>
  </si>
  <si>
    <t>NARDIS</t>
  </si>
  <si>
    <t>NASHA</t>
  </si>
  <si>
    <t>NAVARZ</t>
  </si>
  <si>
    <t>NEGAR</t>
  </si>
  <si>
    <t>NEGEEN</t>
  </si>
  <si>
    <t>NESHAT</t>
  </si>
  <si>
    <t>NOOR 1</t>
  </si>
  <si>
    <t>NYOS</t>
  </si>
  <si>
    <t>OURA</t>
  </si>
  <si>
    <t>PARAND</t>
  </si>
  <si>
    <t>PARIN</t>
  </si>
  <si>
    <t>PARISAN</t>
  </si>
  <si>
    <t>PARMIS</t>
  </si>
  <si>
    <t>PARNIA</t>
  </si>
  <si>
    <t>PARSHAD</t>
  </si>
  <si>
    <t>PARSHAN</t>
  </si>
  <si>
    <t>PATRIS</t>
  </si>
  <si>
    <t>PERARIN</t>
  </si>
  <si>
    <t>ROSHAK</t>
  </si>
  <si>
    <t>SABITI</t>
  </si>
  <si>
    <t>SABRINA</t>
  </si>
  <si>
    <t>SALINA</t>
  </si>
  <si>
    <t>SANA</t>
  </si>
  <si>
    <t>SANCHI</t>
  </si>
  <si>
    <t>SANIA</t>
  </si>
  <si>
    <t>SARDASHT (EQKG)</t>
  </si>
  <si>
    <t>SARINA</t>
  </si>
  <si>
    <t>SARIR</t>
  </si>
  <si>
    <t>SARVIN</t>
  </si>
  <si>
    <t>SAVIZ</t>
  </si>
  <si>
    <t>SEA CLIFF</t>
  </si>
  <si>
    <t>SEA STAR III</t>
  </si>
  <si>
    <t>SERENA</t>
  </si>
  <si>
    <t>SHABDIS</t>
  </si>
  <si>
    <t>SHABGOUN</t>
  </si>
  <si>
    <t>SHAHR E KORD</t>
  </si>
  <si>
    <t>SHAHRAZ</t>
  </si>
  <si>
    <t>SHAMIM</t>
  </si>
  <si>
    <t>SHAYAN 1</t>
  </si>
  <si>
    <t>SHIBA</t>
  </si>
  <si>
    <t>SILVIA I</t>
  </si>
  <si>
    <t>SINOPA</t>
  </si>
  <si>
    <t>SNOW</t>
  </si>
  <si>
    <t>SOBHAN</t>
  </si>
  <si>
    <t>SOL</t>
  </si>
  <si>
    <t>SOMIA</t>
  </si>
  <si>
    <t>SONIA I</t>
  </si>
  <si>
    <t>STARK I</t>
  </si>
  <si>
    <t>STARLA</t>
  </si>
  <si>
    <t>STREAM</t>
  </si>
  <si>
    <t>TABAN 1</t>
  </si>
  <si>
    <t>TABUK</t>
  </si>
  <si>
    <t>TARADIS</t>
  </si>
  <si>
    <t>TENREACH</t>
  </si>
  <si>
    <t>TERMEH</t>
  </si>
  <si>
    <t>TOLOU (EQOD)</t>
  </si>
  <si>
    <t>TOUSKA</t>
  </si>
  <si>
    <t>VALFAJR2 (EQOX)</t>
  </si>
  <si>
    <t>VIANA</t>
  </si>
  <si>
    <t>VISTA</t>
  </si>
  <si>
    <t>WARTA</t>
  </si>
  <si>
    <t>YAGHOUB (EQOE)</t>
  </si>
  <si>
    <t>YANGZHOU DAYANG DY905</t>
  </si>
  <si>
    <t>YARAN</t>
  </si>
  <si>
    <t>YOUNES (EQYY)</t>
  </si>
  <si>
    <t>YOUSEF (EQOG)</t>
  </si>
  <si>
    <t>ZARDIS</t>
  </si>
  <si>
    <t>ZOMOROUD</t>
  </si>
  <si>
    <t>AIRCRAFT</t>
  </si>
  <si>
    <t>EP-CFD</t>
  </si>
  <si>
    <t>EP-CFE</t>
  </si>
  <si>
    <t>EP-CFH</t>
  </si>
  <si>
    <t>EP-CFI</t>
  </si>
  <si>
    <t>EP-CFJ</t>
  </si>
  <si>
    <t>EP-CFK</t>
  </si>
  <si>
    <t>EP-CFL</t>
  </si>
  <si>
    <t>EP-CFM</t>
  </si>
  <si>
    <t>EP-CFO</t>
  </si>
  <si>
    <t>EP-CFP</t>
  </si>
  <si>
    <t>EP-CFQ</t>
  </si>
  <si>
    <t>EP-CFR</t>
  </si>
  <si>
    <t>EP-IAB</t>
  </si>
  <si>
    <t>EP-IAC</t>
  </si>
  <si>
    <t>EP-IAD</t>
  </si>
  <si>
    <t>EP-IAG</t>
  </si>
  <si>
    <t>EP-IAH</t>
  </si>
  <si>
    <t>EP-IAI</t>
  </si>
  <si>
    <t>EP-IBA</t>
  </si>
  <si>
    <t>EP-IBB</t>
  </si>
  <si>
    <t>EP-IBC</t>
  </si>
  <si>
    <t>EP-IBD</t>
  </si>
  <si>
    <t>EP-IBG</t>
  </si>
  <si>
    <t>EP-IBI</t>
  </si>
  <si>
    <t>EP-IBJ</t>
  </si>
  <si>
    <t>EP-IBK</t>
  </si>
  <si>
    <t>EP-IBL</t>
  </si>
  <si>
    <t>EP-IBN</t>
  </si>
  <si>
    <t>EP-IBP</t>
  </si>
  <si>
    <t>EP-IBQ</t>
  </si>
  <si>
    <t>EP-IBS</t>
  </si>
  <si>
    <t>EP-IBT</t>
  </si>
  <si>
    <t>EP-IBZ</t>
  </si>
  <si>
    <t>EP-ICD</t>
  </si>
  <si>
    <t>EP-ICE</t>
  </si>
  <si>
    <t>EP-ICF</t>
  </si>
  <si>
    <t>EP-IDA</t>
  </si>
  <si>
    <t>EP-IDD</t>
  </si>
  <si>
    <t>EP-IDF</t>
  </si>
  <si>
    <t>EP-IDG</t>
  </si>
  <si>
    <t>EP-IEB</t>
  </si>
  <si>
    <t>EP-IEC</t>
  </si>
  <si>
    <t>EP-IED</t>
  </si>
  <si>
    <t>EP-IEE</t>
  </si>
  <si>
    <t>EP-IEF</t>
  </si>
  <si>
    <t>EP-IEG</t>
  </si>
  <si>
    <t>EP-IFA</t>
  </si>
  <si>
    <t>EP-IJA</t>
  </si>
  <si>
    <t>EP-IJB</t>
  </si>
  <si>
    <t>EP-IRR</t>
  </si>
  <si>
    <t>EP-IRS</t>
  </si>
  <si>
    <t>EP-IRT</t>
  </si>
  <si>
    <t>EP-ITA</t>
  </si>
  <si>
    <t>EP-ITB</t>
  </si>
  <si>
    <t>EP-ITC</t>
  </si>
  <si>
    <t>EP-ITD</t>
  </si>
  <si>
    <t>EP-ITE</t>
  </si>
  <si>
    <t>EP-ITF</t>
  </si>
  <si>
    <t>EP-ITG</t>
  </si>
  <si>
    <t>EP-ITH</t>
  </si>
  <si>
    <t>EP-ITI</t>
  </si>
  <si>
    <t>EP-ITJ</t>
  </si>
  <si>
    <t>EP-ITK</t>
  </si>
  <si>
    <t>EP-ITL</t>
  </si>
  <si>
    <t>EP-ITM</t>
  </si>
  <si>
    <t>UR-BXI</t>
  </si>
  <si>
    <t>UR-CBD</t>
  </si>
  <si>
    <t>Shipping/Aviation (including vessels and aircraft)</t>
  </si>
  <si>
    <r>
      <rPr>
        <b/>
        <sz val="12"/>
        <color rgb="FF000000"/>
        <rFont val="Calibri"/>
        <family val="2"/>
        <scheme val="minor"/>
      </rPr>
      <t xml:space="preserve">After Withdrawal from JCPOA, U.S. Re-imposes Sanctions on 700+ Iranian Entities
</t>
    </r>
    <r>
      <rPr>
        <sz val="12"/>
        <color rgb="FF000000"/>
        <rFont val="Calibri"/>
        <family val="2"/>
        <scheme val="minor"/>
      </rPr>
      <t>The Trump administration's maximum pressure campaign against Iran reached a milestone on November 5, 2018, with the re-imposition of powerful U.S. sanctions aimed at Iran's banking, energy, and shipping sectors. On this date, the administration designated over 700 entities – including some 70 Iranian financial institutions. 
The table below lists each entity added to the Department of the Treasury’s Specially Designated Nationals (SDN) list on November 5, the sanctions program used for the designation, whether or not the entity is subject to secondary sanctions, and the sector of Iran’s economy in which the entity operates. The chart to the right shows a percentage breakdown of the industries targeted by U.S. sanctions.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</si>
</sst>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color rgb="FF000000"/>
      <name val="Arial"/>
    </font>
    <font>
      <sz val="10"/>
      <name val="Open Sans"/>
    </font>
    <font>
      <b/>
      <sz val="10"/>
      <name val="Open Sans"/>
    </font>
    <font>
      <sz val="12"/>
      <color rgb="FF00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u/>
      <sz val="11"/>
      <color rgb="FF0000FF"/>
      <name val="Calibri"/>
      <family val="2"/>
      <scheme val="minor"/>
    </font>
    <font>
      <u/>
      <sz val="11"/>
      <color rgb="FF1155CC"/>
      <name val="Calibri"/>
      <family val="2"/>
      <scheme val="minor"/>
    </font>
    <font>
      <b/>
      <sz val="11"/>
      <color rgb="FFFFFFFF"/>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theme="0"/>
        <bgColor rgb="FF1C4587"/>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4"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4" fillId="0" borderId="0" xfId="0" applyFont="1" applyAlignment="1"/>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vertical="center" wrapText="1"/>
    </xf>
    <xf numFmtId="0" fontId="8" fillId="0" borderId="4" xfId="0" applyFont="1" applyBorder="1" applyAlignment="1">
      <alignment vertical="center" wrapText="1"/>
    </xf>
    <xf numFmtId="0" fontId="7" fillId="0" borderId="4" xfId="0" applyFont="1" applyBorder="1" applyAlignment="1">
      <alignment vertical="center"/>
    </xf>
    <xf numFmtId="0" fontId="8" fillId="0" borderId="4"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vertical="center" wrapText="1"/>
    </xf>
    <xf numFmtId="0" fontId="6" fillId="0" borderId="0" xfId="0" applyFont="1" applyBorder="1" applyAlignment="1">
      <alignment vertical="center"/>
    </xf>
    <xf numFmtId="0" fontId="4" fillId="0" borderId="0" xfId="0" applyFont="1" applyBorder="1" applyAlignment="1"/>
    <xf numFmtId="0" fontId="6" fillId="0" borderId="5"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xf>
    <xf numFmtId="0" fontId="5" fillId="3"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4"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2" xfId="0" applyFont="1" applyBorder="1" applyAlignment="1"/>
    <xf numFmtId="0" fontId="6" fillId="0" borderId="0" xfId="0" applyFont="1" applyBorder="1" applyAlignment="1">
      <alignment horizontal="center" vertical="center" wrapText="1"/>
    </xf>
    <xf numFmtId="0" fontId="9" fillId="3" borderId="1" xfId="0" applyFont="1" applyFill="1" applyBorder="1" applyAlignment="1">
      <alignment vertical="center" wrapText="1"/>
    </xf>
    <xf numFmtId="0" fontId="5" fillId="0" borderId="2" xfId="0" applyFont="1" applyBorder="1"/>
    <xf numFmtId="0" fontId="5" fillId="0" borderId="3" xfId="0" applyFont="1" applyBorder="1"/>
    <xf numFmtId="0" fontId="9" fillId="3" borderId="1" xfId="0" applyFont="1" applyFill="1" applyBorder="1" applyAlignment="1">
      <alignment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3F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U.S. Sanctions on Iran by Industry</a:t>
            </a:r>
          </a:p>
        </c:rich>
      </c:tx>
      <c:layout>
        <c:manualLayout>
          <c:xMode val="edge"/>
          <c:yMode val="edge"/>
          <c:x val="0.28271277187608407"/>
          <c:y val="1.4495250873909817E-2"/>
        </c:manualLayout>
      </c:layout>
      <c:overlay val="0"/>
    </c:title>
    <c:autoTitleDeleted val="0"/>
    <c:plotArea>
      <c:layout/>
      <c:pieChart>
        <c:varyColors val="1"/>
        <c:ser>
          <c:idx val="0"/>
          <c:order val="0"/>
          <c:dPt>
            <c:idx val="0"/>
            <c:bubble3D val="0"/>
            <c:spPr>
              <a:solidFill>
                <a:srgbClr val="F3F9A3"/>
              </a:solidFill>
            </c:spPr>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Lbls>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'Pie Chart'!$A$2:$A$8</c:f>
              <c:strCache>
                <c:ptCount val="7"/>
                <c:pt idx="0">
                  <c:v>Banks/Insurance</c:v>
                </c:pt>
                <c:pt idx="1">
                  <c:v>Energy</c:v>
                </c:pt>
                <c:pt idx="2">
                  <c:v>Engineering/Construction/Manufacturing</c:v>
                </c:pt>
                <c:pt idx="3">
                  <c:v>Missile/Military</c:v>
                </c:pt>
                <c:pt idx="4">
                  <c:v>Nuclear</c:v>
                </c:pt>
                <c:pt idx="5">
                  <c:v>Shipping/Aviation (including vessels and aircraft)</c:v>
                </c:pt>
                <c:pt idx="6">
                  <c:v>Trading</c:v>
                </c:pt>
              </c:strCache>
            </c:strRef>
          </c:cat>
          <c:val>
            <c:numRef>
              <c:f>'Pie Chart'!$B$2:$B$8</c:f>
              <c:numCache>
                <c:formatCode>General</c:formatCode>
                <c:ptCount val="7"/>
                <c:pt idx="0">
                  <c:v>97</c:v>
                </c:pt>
                <c:pt idx="1">
                  <c:v>74</c:v>
                </c:pt>
                <c:pt idx="2">
                  <c:v>78</c:v>
                </c:pt>
                <c:pt idx="3">
                  <c:v>2</c:v>
                </c:pt>
                <c:pt idx="4">
                  <c:v>25</c:v>
                </c:pt>
                <c:pt idx="5">
                  <c:v>400</c:v>
                </c:pt>
                <c:pt idx="6">
                  <c:v>29</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5802883866449362"/>
          <c:y val="0.2001322928804303"/>
          <c:w val="0.38780331830718467"/>
          <c:h val="0.75888872381518346"/>
        </c:manualLayout>
      </c:layout>
      <c:overlay val="0"/>
    </c:legend>
    <c:plotVisOnly val="1"/>
    <c:dispBlanksAs val="zero"/>
    <c:showDLblsOverMax val="1"/>
  </c:chart>
  <c:spPr>
    <a:ln>
      <a:no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Lbls>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Chart'!$A$2:$A$8</c:f>
              <c:strCache>
                <c:ptCount val="7"/>
                <c:pt idx="0">
                  <c:v>Banks/Insurance</c:v>
                </c:pt>
                <c:pt idx="1">
                  <c:v>Energy</c:v>
                </c:pt>
                <c:pt idx="2">
                  <c:v>Engineering/Construction/Manufacturing</c:v>
                </c:pt>
                <c:pt idx="3">
                  <c:v>Missile/Military</c:v>
                </c:pt>
                <c:pt idx="4">
                  <c:v>Nuclear</c:v>
                </c:pt>
                <c:pt idx="5">
                  <c:v>Shipping/Aviation (including vessels and aircraft)</c:v>
                </c:pt>
                <c:pt idx="6">
                  <c:v>Trading</c:v>
                </c:pt>
              </c:strCache>
            </c:strRef>
          </c:cat>
          <c:val>
            <c:numRef>
              <c:f>'Pie Chart'!$B$2:$B$8</c:f>
              <c:numCache>
                <c:formatCode>General</c:formatCode>
                <c:ptCount val="7"/>
                <c:pt idx="0">
                  <c:v>97</c:v>
                </c:pt>
                <c:pt idx="1">
                  <c:v>74</c:v>
                </c:pt>
                <c:pt idx="2">
                  <c:v>78</c:v>
                </c:pt>
                <c:pt idx="3">
                  <c:v>2</c:v>
                </c:pt>
                <c:pt idx="4">
                  <c:v>25</c:v>
                </c:pt>
                <c:pt idx="5">
                  <c:v>400</c:v>
                </c:pt>
                <c:pt idx="6">
                  <c:v>29</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0023853520552073"/>
          <c:y val="0.17621608619677256"/>
          <c:w val="0.38780331830718467"/>
          <c:h val="0.75888872381518346"/>
        </c:manualLayout>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295275</xdr:colOff>
      <xdr:row>1</xdr:row>
      <xdr:rowOff>104774</xdr:rowOff>
    </xdr:from>
    <xdr:ext cx="2943225" cy="485775"/>
    <xdr:pic>
      <xdr:nvPicPr>
        <xdr:cNvPr id="3" name="image1.jpg" title="Image"/>
        <xdr:cNvPicPr preferRelativeResize="0"/>
      </xdr:nvPicPr>
      <xdr:blipFill>
        <a:blip xmlns:r="http://schemas.openxmlformats.org/officeDocument/2006/relationships" r:embed="rId1" cstate="print"/>
        <a:stretch>
          <a:fillRect/>
        </a:stretch>
      </xdr:blipFill>
      <xdr:spPr>
        <a:xfrm>
          <a:off x="295275" y="209549"/>
          <a:ext cx="2943225" cy="485775"/>
        </a:xfrm>
        <a:prstGeom prst="rect">
          <a:avLst/>
        </a:prstGeom>
        <a:noFill/>
      </xdr:spPr>
    </xdr:pic>
    <xdr:clientData fLocksWithSheet="0"/>
  </xdr:oneCellAnchor>
  <xdr:oneCellAnchor>
    <xdr:from>
      <xdr:col>3</xdr:col>
      <xdr:colOff>466725</xdr:colOff>
      <xdr:row>1</xdr:row>
      <xdr:rowOff>47624</xdr:rowOff>
    </xdr:from>
    <xdr:ext cx="1790700" cy="638175"/>
    <xdr:pic>
      <xdr:nvPicPr>
        <xdr:cNvPr id="4" name="image2.png" title="Image"/>
        <xdr:cNvPicPr preferRelativeResize="0"/>
      </xdr:nvPicPr>
      <xdr:blipFill>
        <a:blip xmlns:r="http://schemas.openxmlformats.org/officeDocument/2006/relationships" r:embed="rId2" cstate="print"/>
        <a:stretch>
          <a:fillRect/>
        </a:stretch>
      </xdr:blipFill>
      <xdr:spPr>
        <a:xfrm>
          <a:off x="7877175" y="152399"/>
          <a:ext cx="1790700" cy="638175"/>
        </a:xfrm>
        <a:prstGeom prst="rect">
          <a:avLst/>
        </a:prstGeom>
        <a:noFill/>
      </xdr:spPr>
    </xdr:pic>
    <xdr:clientData fLocksWithSheet="0"/>
  </xdr:oneCellAnchor>
  <xdr:oneCellAnchor>
    <xdr:from>
      <xdr:col>0</xdr:col>
      <xdr:colOff>1390650</xdr:colOff>
      <xdr:row>3</xdr:row>
      <xdr:rowOff>28575</xdr:rowOff>
    </xdr:from>
    <xdr:ext cx="7639050" cy="2124075"/>
    <xdr:graphicFrame macro="">
      <xdr:nvGraphicFramePr>
        <xdr:cNvPr id="5" name="Chart 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819149</xdr:colOff>
      <xdr:row>0</xdr:row>
      <xdr:rowOff>304800</xdr:rowOff>
    </xdr:from>
    <xdr:ext cx="6372225" cy="3533775"/>
    <xdr:graphicFrame macro="">
      <xdr:nvGraphicFramePr>
        <xdr:cNvPr id="2"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718"/>
  <sheetViews>
    <sheetView showGridLines="0" tabSelected="1" zoomScaleNormal="100" workbookViewId="0">
      <selection activeCell="H11" sqref="H11"/>
    </sheetView>
  </sheetViews>
  <sheetFormatPr defaultColWidth="14.42578125" defaultRowHeight="15.75" customHeight="1"/>
  <cols>
    <col min="1" max="1" width="53.5703125" style="5" customWidth="1"/>
    <col min="2" max="2" width="31.5703125" style="5" customWidth="1"/>
    <col min="3" max="3" width="31.42578125" style="5" customWidth="1"/>
    <col min="4" max="4" width="53.5703125" style="28" customWidth="1"/>
    <col min="5" max="5" width="3.7109375" style="16" customWidth="1"/>
    <col min="6" max="16384" width="14.42578125" style="5"/>
  </cols>
  <sheetData>
    <row r="1" spans="1:5" ht="7.5" customHeight="1">
      <c r="A1" s="34"/>
      <c r="B1" s="35"/>
      <c r="C1" s="35"/>
      <c r="D1" s="35"/>
    </row>
    <row r="2" spans="1:5" ht="57" customHeight="1">
      <c r="A2" s="39"/>
      <c r="B2" s="39"/>
      <c r="C2" s="39"/>
      <c r="D2" s="39"/>
      <c r="E2" s="21"/>
    </row>
    <row r="3" spans="1:5" ht="7.5" customHeight="1">
      <c r="A3" s="36"/>
      <c r="B3" s="36"/>
      <c r="C3" s="36"/>
      <c r="D3" s="36"/>
    </row>
    <row r="4" spans="1:5" ht="175.5" customHeight="1">
      <c r="A4" s="24"/>
      <c r="B4" s="24"/>
      <c r="C4" s="24"/>
      <c r="D4" s="24"/>
    </row>
    <row r="5" spans="1:5" ht="7.5" customHeight="1">
      <c r="A5" s="22"/>
      <c r="B5" s="22"/>
      <c r="C5" s="22"/>
      <c r="D5" s="25"/>
    </row>
    <row r="6" spans="1:5" ht="9.75" customHeight="1">
      <c r="A6" s="40" t="s">
        <v>648</v>
      </c>
      <c r="B6" s="40"/>
      <c r="C6" s="40"/>
      <c r="D6" s="40"/>
    </row>
    <row r="7" spans="1:5" ht="110.25" customHeight="1">
      <c r="A7" s="41"/>
      <c r="B7" s="41"/>
      <c r="C7" s="41"/>
      <c r="D7" s="41"/>
      <c r="E7" s="23"/>
    </row>
    <row r="8" spans="1:5" ht="7.5" customHeight="1">
      <c r="A8" s="34"/>
      <c r="B8" s="38"/>
      <c r="C8" s="38"/>
      <c r="D8" s="38"/>
      <c r="E8" s="23"/>
    </row>
    <row r="9" spans="1:5" s="16" customFormat="1" ht="52.5" customHeight="1">
      <c r="A9" s="29" t="s">
        <v>8</v>
      </c>
      <c r="B9" s="17" t="s">
        <v>9</v>
      </c>
      <c r="C9" s="17" t="s">
        <v>10</v>
      </c>
      <c r="D9" s="17" t="s">
        <v>11</v>
      </c>
      <c r="E9" s="23"/>
    </row>
    <row r="10" spans="1:5" s="16" customFormat="1" ht="7.5" customHeight="1">
      <c r="A10" s="36"/>
      <c r="B10" s="37"/>
      <c r="C10" s="37"/>
      <c r="D10" s="37"/>
      <c r="E10" s="23"/>
    </row>
    <row r="11" spans="1:5" ht="30" customHeight="1">
      <c r="A11" s="18" t="s">
        <v>12</v>
      </c>
      <c r="B11" s="19" t="s">
        <v>13</v>
      </c>
      <c r="C11" s="20" t="s">
        <v>14</v>
      </c>
      <c r="D11" s="26" t="s">
        <v>2</v>
      </c>
      <c r="E11" s="23"/>
    </row>
    <row r="12" spans="1:5" ht="30" customHeight="1">
      <c r="A12" s="6" t="s">
        <v>15</v>
      </c>
      <c r="B12" s="7" t="s">
        <v>13</v>
      </c>
      <c r="C12" s="8" t="s">
        <v>14</v>
      </c>
      <c r="D12" s="27" t="s">
        <v>1</v>
      </c>
      <c r="E12" s="15"/>
    </row>
    <row r="13" spans="1:5" ht="30" customHeight="1">
      <c r="A13" s="6" t="s">
        <v>16</v>
      </c>
      <c r="B13" s="7" t="s">
        <v>13</v>
      </c>
      <c r="C13" s="8" t="s">
        <v>14</v>
      </c>
      <c r="D13" s="27" t="s">
        <v>4</v>
      </c>
    </row>
    <row r="14" spans="1:5" ht="30" customHeight="1">
      <c r="A14" s="6" t="s">
        <v>17</v>
      </c>
      <c r="B14" s="7" t="s">
        <v>13</v>
      </c>
      <c r="C14" s="8" t="s">
        <v>14</v>
      </c>
      <c r="D14" s="27" t="s">
        <v>4</v>
      </c>
    </row>
    <row r="15" spans="1:5" ht="30" customHeight="1">
      <c r="A15" s="6" t="s">
        <v>18</v>
      </c>
      <c r="B15" s="7" t="s">
        <v>13</v>
      </c>
      <c r="C15" s="8" t="s">
        <v>14</v>
      </c>
      <c r="D15" s="27" t="s">
        <v>4</v>
      </c>
    </row>
    <row r="16" spans="1:5" ht="30" customHeight="1">
      <c r="A16" s="9" t="str">
        <f>HYPERLINK("https://www.iranwatch.org/iranian-entities/amin-investment-bank","AMIN INVESTMENT BANK")</f>
        <v>AMIN INVESTMENT BANK</v>
      </c>
      <c r="B16" s="7" t="s">
        <v>13</v>
      </c>
      <c r="C16" s="8" t="s">
        <v>19</v>
      </c>
      <c r="D16" s="27" t="s">
        <v>0</v>
      </c>
    </row>
    <row r="17" spans="1:4" ht="30" customHeight="1">
      <c r="A17" s="6" t="s">
        <v>20</v>
      </c>
      <c r="B17" s="7" t="s">
        <v>13</v>
      </c>
      <c r="C17" s="8" t="s">
        <v>14</v>
      </c>
      <c r="D17" s="27" t="s">
        <v>5</v>
      </c>
    </row>
    <row r="18" spans="1:4" ht="30" customHeight="1">
      <c r="A18" s="9" t="str">
        <f>HYPERLINK("https://www.iranwatch.org/iranian-entities/arian-bank","ARIAN BANK")</f>
        <v>ARIAN BANK</v>
      </c>
      <c r="B18" s="7" t="s">
        <v>21</v>
      </c>
      <c r="C18" s="8" t="s">
        <v>14</v>
      </c>
      <c r="D18" s="27" t="s">
        <v>0</v>
      </c>
    </row>
    <row r="19" spans="1:4" ht="30" customHeight="1">
      <c r="A19" s="6" t="s">
        <v>22</v>
      </c>
      <c r="B19" s="7" t="s">
        <v>13</v>
      </c>
      <c r="C19" s="8" t="s">
        <v>14</v>
      </c>
      <c r="D19" s="27" t="s">
        <v>1</v>
      </c>
    </row>
    <row r="20" spans="1:4" ht="30" customHeight="1">
      <c r="A20" s="6" t="s">
        <v>23</v>
      </c>
      <c r="B20" s="7" t="s">
        <v>13</v>
      </c>
      <c r="C20" s="8" t="s">
        <v>14</v>
      </c>
      <c r="D20" s="27" t="s">
        <v>2</v>
      </c>
    </row>
    <row r="21" spans="1:4" ht="30" customHeight="1">
      <c r="A21" s="6" t="s">
        <v>24</v>
      </c>
      <c r="B21" s="7" t="s">
        <v>13</v>
      </c>
      <c r="C21" s="8" t="s">
        <v>14</v>
      </c>
      <c r="D21" s="27" t="s">
        <v>5</v>
      </c>
    </row>
    <row r="22" spans="1:4" ht="30" customHeight="1">
      <c r="A22" s="6" t="s">
        <v>25</v>
      </c>
      <c r="B22" s="7" t="s">
        <v>13</v>
      </c>
      <c r="C22" s="8" t="s">
        <v>14</v>
      </c>
      <c r="D22" s="27" t="s">
        <v>5</v>
      </c>
    </row>
    <row r="23" spans="1:4" ht="30" customHeight="1">
      <c r="A23" s="9" t="str">
        <f>HYPERLINK("https://www.iranwatch.org/iranian-entities/ahwaz-steel-commercial-and-technical-service-gmbh","ASCOTEC HOLDING GMBH")</f>
        <v>ASCOTEC HOLDING GMBH</v>
      </c>
      <c r="B23" s="7" t="s">
        <v>13</v>
      </c>
      <c r="C23" s="8" t="s">
        <v>14</v>
      </c>
      <c r="D23" s="27" t="s">
        <v>2</v>
      </c>
    </row>
    <row r="24" spans="1:4" ht="30" customHeight="1">
      <c r="A24" s="6" t="s">
        <v>26</v>
      </c>
      <c r="B24" s="7" t="s">
        <v>13</v>
      </c>
      <c r="C24" s="8" t="s">
        <v>14</v>
      </c>
      <c r="D24" s="27" t="s">
        <v>2</v>
      </c>
    </row>
    <row r="25" spans="1:4" ht="30" customHeight="1">
      <c r="A25" s="6" t="s">
        <v>27</v>
      </c>
      <c r="B25" s="7" t="s">
        <v>13</v>
      </c>
      <c r="C25" s="8" t="s">
        <v>14</v>
      </c>
      <c r="D25" s="27" t="s">
        <v>2</v>
      </c>
    </row>
    <row r="26" spans="1:4" ht="30" customHeight="1">
      <c r="A26" s="6" t="s">
        <v>28</v>
      </c>
      <c r="B26" s="7" t="s">
        <v>13</v>
      </c>
      <c r="C26" s="8" t="s">
        <v>14</v>
      </c>
      <c r="D26" s="27" t="s">
        <v>2</v>
      </c>
    </row>
    <row r="27" spans="1:4" ht="30" customHeight="1">
      <c r="A27" s="6" t="s">
        <v>29</v>
      </c>
      <c r="B27" s="7" t="s">
        <v>13</v>
      </c>
      <c r="C27" s="8" t="s">
        <v>14</v>
      </c>
      <c r="D27" s="27" t="s">
        <v>2</v>
      </c>
    </row>
    <row r="28" spans="1:4" ht="30" customHeight="1">
      <c r="A28" s="6" t="s">
        <v>30</v>
      </c>
      <c r="B28" s="7" t="s">
        <v>13</v>
      </c>
      <c r="C28" s="8" t="s">
        <v>14</v>
      </c>
      <c r="D28" s="27" t="s">
        <v>6</v>
      </c>
    </row>
    <row r="29" spans="1:4" ht="30" customHeight="1">
      <c r="A29" s="6" t="s">
        <v>31</v>
      </c>
      <c r="B29" s="7" t="s">
        <v>21</v>
      </c>
      <c r="C29" s="8" t="s">
        <v>14</v>
      </c>
      <c r="D29" s="27" t="s">
        <v>0</v>
      </c>
    </row>
    <row r="30" spans="1:4" ht="30" customHeight="1">
      <c r="A30" s="6" t="s">
        <v>32</v>
      </c>
      <c r="B30" s="7" t="s">
        <v>13</v>
      </c>
      <c r="C30" s="8" t="s">
        <v>14</v>
      </c>
      <c r="D30" s="27" t="s">
        <v>5</v>
      </c>
    </row>
    <row r="31" spans="1:4" ht="30" customHeight="1">
      <c r="A31" s="6" t="s">
        <v>33</v>
      </c>
      <c r="B31" s="7" t="s">
        <v>13</v>
      </c>
      <c r="C31" s="8" t="s">
        <v>14</v>
      </c>
      <c r="D31" s="27" t="s">
        <v>5</v>
      </c>
    </row>
    <row r="32" spans="1:4" ht="30" customHeight="1">
      <c r="A32" s="10" t="str">
        <f>HYPERLINK("https://www.iranwatch.org/iranian-entities/atomic-energy-organization-iran-aeoi","ATOMIC ENERGY ORGANIZATION OF IRAN")</f>
        <v>ATOMIC ENERGY ORGANIZATION OF IRAN</v>
      </c>
      <c r="B32" s="7" t="s">
        <v>13</v>
      </c>
      <c r="C32" s="8" t="s">
        <v>14</v>
      </c>
      <c r="D32" s="27" t="s">
        <v>4</v>
      </c>
    </row>
    <row r="33" spans="1:4" ht="30" customHeight="1">
      <c r="A33" s="10" t="str">
        <f>HYPERLINK("https://www.iranwatch.org/iranian-entities/mohandesi-toseh-sokht-atomi-company-ltd","ATOMIC FUEL DEVELOPMENT ENGINEERING COMPANY")</f>
        <v>ATOMIC FUEL DEVELOPMENT ENGINEERING COMPANY</v>
      </c>
      <c r="B33" s="7" t="s">
        <v>13</v>
      </c>
      <c r="C33" s="8" t="s">
        <v>14</v>
      </c>
      <c r="D33" s="27" t="s">
        <v>4</v>
      </c>
    </row>
    <row r="34" spans="1:4" ht="30" customHeight="1">
      <c r="A34" s="6" t="s">
        <v>34</v>
      </c>
      <c r="B34" s="7" t="s">
        <v>35</v>
      </c>
      <c r="C34" s="8" t="s">
        <v>14</v>
      </c>
      <c r="D34" s="27" t="s">
        <v>0</v>
      </c>
    </row>
    <row r="35" spans="1:4" ht="30" customHeight="1">
      <c r="A35" s="6" t="s">
        <v>36</v>
      </c>
      <c r="B35" s="7" t="s">
        <v>13</v>
      </c>
      <c r="C35" s="8" t="s">
        <v>19</v>
      </c>
      <c r="D35" s="27" t="s">
        <v>0</v>
      </c>
    </row>
    <row r="36" spans="1:4" ht="30" customHeight="1">
      <c r="A36" s="6" t="s">
        <v>37</v>
      </c>
      <c r="B36" s="7" t="s">
        <v>13</v>
      </c>
      <c r="C36" s="8" t="s">
        <v>14</v>
      </c>
      <c r="D36" s="27" t="s">
        <v>5</v>
      </c>
    </row>
    <row r="37" spans="1:4" ht="30" customHeight="1">
      <c r="A37" s="6" t="s">
        <v>38</v>
      </c>
      <c r="B37" s="7" t="s">
        <v>39</v>
      </c>
      <c r="C37" s="8" t="s">
        <v>14</v>
      </c>
      <c r="D37" s="27" t="s">
        <v>2</v>
      </c>
    </row>
    <row r="38" spans="1:4" ht="30" customHeight="1">
      <c r="A38" s="6" t="s">
        <v>40</v>
      </c>
      <c r="B38" s="7" t="s">
        <v>13</v>
      </c>
      <c r="C38" s="8" t="s">
        <v>14</v>
      </c>
      <c r="D38" s="27" t="s">
        <v>2</v>
      </c>
    </row>
    <row r="39" spans="1:4" ht="30" customHeight="1">
      <c r="A39" s="6" t="s">
        <v>41</v>
      </c>
      <c r="B39" s="7" t="s">
        <v>13</v>
      </c>
      <c r="C39" s="8" t="s">
        <v>14</v>
      </c>
      <c r="D39" s="27" t="s">
        <v>1</v>
      </c>
    </row>
    <row r="40" spans="1:4" ht="30" customHeight="1">
      <c r="A40" s="9" t="str">
        <f>HYPERLINK("https://www.iranwatch.org/iranian-entities/banco-internacional-de-desarollo-ca","BANCO INTERNACIONAL DE DESARROLLO")</f>
        <v>BANCO INTERNACIONAL DE DESARROLLO</v>
      </c>
      <c r="B40" s="7" t="s">
        <v>21</v>
      </c>
      <c r="C40" s="8" t="s">
        <v>14</v>
      </c>
      <c r="D40" s="27" t="s">
        <v>0</v>
      </c>
    </row>
    <row r="41" spans="1:4" ht="30" customHeight="1">
      <c r="A41" s="6" t="s">
        <v>42</v>
      </c>
      <c r="B41" s="7" t="s">
        <v>13</v>
      </c>
      <c r="C41" s="8" t="s">
        <v>14</v>
      </c>
      <c r="D41" s="27" t="s">
        <v>1</v>
      </c>
    </row>
    <row r="42" spans="1:4" ht="30" customHeight="1">
      <c r="A42" s="9" t="str">
        <f>HYPERLINK("https://www.iranwatch.org/iranian-entities/bank-kargoshaee","BANK KARGOSHAEE")</f>
        <v>BANK KARGOSHAEE</v>
      </c>
      <c r="B42" s="7" t="s">
        <v>43</v>
      </c>
      <c r="C42" s="8" t="s">
        <v>14</v>
      </c>
      <c r="D42" s="27" t="s">
        <v>0</v>
      </c>
    </row>
    <row r="43" spans="1:4" ht="30" customHeight="1">
      <c r="A43" s="6" t="s">
        <v>44</v>
      </c>
      <c r="B43" s="7" t="s">
        <v>13</v>
      </c>
      <c r="C43" s="8" t="s">
        <v>19</v>
      </c>
      <c r="D43" s="27" t="s">
        <v>0</v>
      </c>
    </row>
    <row r="44" spans="1:4" ht="30" customHeight="1">
      <c r="A44" s="6" t="s">
        <v>45</v>
      </c>
      <c r="B44" s="7" t="s">
        <v>13</v>
      </c>
      <c r="C44" s="8" t="s">
        <v>14</v>
      </c>
      <c r="D44" s="27" t="s">
        <v>0</v>
      </c>
    </row>
    <row r="45" spans="1:4" ht="30" customHeight="1">
      <c r="A45" s="6" t="s">
        <v>46</v>
      </c>
      <c r="B45" s="7" t="s">
        <v>13</v>
      </c>
      <c r="C45" s="8" t="s">
        <v>19</v>
      </c>
      <c r="D45" s="27" t="s">
        <v>0</v>
      </c>
    </row>
    <row r="46" spans="1:4" ht="30" customHeight="1">
      <c r="A46" s="10" t="str">
        <f>HYPERLINK("https://www.iranwatch.org/iranian-entities/bank-melli","BANK MELLI IRAN")</f>
        <v>BANK MELLI IRAN</v>
      </c>
      <c r="B46" s="7" t="s">
        <v>47</v>
      </c>
      <c r="C46" s="8" t="s">
        <v>14</v>
      </c>
      <c r="D46" s="27" t="s">
        <v>0</v>
      </c>
    </row>
    <row r="47" spans="1:4" ht="30" customHeight="1">
      <c r="A47" s="10" t="str">
        <f>HYPERLINK("https://www.iranwatch.org/iranian-entities/bank-industry-and-mine","BANK OF INDUSTRY AND MINE")</f>
        <v>BANK OF INDUSTRY AND MINE</v>
      </c>
      <c r="B47" s="7" t="s">
        <v>48</v>
      </c>
      <c r="C47" s="8" t="s">
        <v>14</v>
      </c>
      <c r="D47" s="27" t="s">
        <v>0</v>
      </c>
    </row>
    <row r="48" spans="1:4" ht="30" customHeight="1">
      <c r="A48" s="10" t="str">
        <f>HYPERLINK("https://www.iranwatch.org/iranian-entities/bank-refah-kargaran","BANK REFAH KARGARAN")</f>
        <v>BANK REFAH KARGARAN</v>
      </c>
      <c r="B48" s="7" t="s">
        <v>13</v>
      </c>
      <c r="C48" s="8" t="s">
        <v>19</v>
      </c>
      <c r="D48" s="27" t="s">
        <v>0</v>
      </c>
    </row>
    <row r="49" spans="1:4" ht="30" customHeight="1">
      <c r="A49" s="10" t="str">
        <f>HYPERLINK("https://www.iranwatch.org/iranian-entities/bank-sepah","BANK SEPAH")</f>
        <v>BANK SEPAH</v>
      </c>
      <c r="B49" s="7" t="s">
        <v>48</v>
      </c>
      <c r="C49" s="8" t="s">
        <v>14</v>
      </c>
      <c r="D49" s="27" t="s">
        <v>0</v>
      </c>
    </row>
    <row r="50" spans="1:4" ht="30" customHeight="1">
      <c r="A50" s="10" t="str">
        <f>HYPERLINK("https://www.iranwatch.org/iranian-entities/bank-sepah-international-plc","BANK SEPAH INTERNATIONAL PLC")</f>
        <v>BANK SEPAH INTERNATIONAL PLC</v>
      </c>
      <c r="B50" s="7" t="s">
        <v>49</v>
      </c>
      <c r="C50" s="8" t="s">
        <v>14</v>
      </c>
      <c r="D50" s="27" t="s">
        <v>0</v>
      </c>
    </row>
    <row r="51" spans="1:4" ht="30" customHeight="1">
      <c r="A51" s="10" t="str">
        <f>HYPERLINK("https://www.iranwatch.org/iranian-entities/bank-tejarat","BANK TEJARAT")</f>
        <v>BANK TEJARAT</v>
      </c>
      <c r="B51" s="7" t="s">
        <v>50</v>
      </c>
      <c r="C51" s="8" t="s">
        <v>14</v>
      </c>
      <c r="D51" s="27" t="s">
        <v>0</v>
      </c>
    </row>
    <row r="52" spans="1:4" ht="30" customHeight="1">
      <c r="A52" s="10" t="str">
        <f>HYPERLINK("https://www.iranwatch.org/iranian-entities/trade-capital-bank","BANK TORGOVOY KAPITAL ZAO")</f>
        <v>BANK TORGOVOY KAPITAL ZAO</v>
      </c>
      <c r="B52" s="7" t="s">
        <v>50</v>
      </c>
      <c r="C52" s="8" t="s">
        <v>14</v>
      </c>
      <c r="D52" s="27" t="s">
        <v>0</v>
      </c>
    </row>
    <row r="53" spans="1:4" ht="30" customHeight="1">
      <c r="A53" s="6" t="s">
        <v>51</v>
      </c>
      <c r="B53" s="7" t="s">
        <v>13</v>
      </c>
      <c r="C53" s="8" t="s">
        <v>19</v>
      </c>
      <c r="D53" s="27" t="s">
        <v>0</v>
      </c>
    </row>
    <row r="54" spans="1:4" ht="30" customHeight="1">
      <c r="A54" s="6" t="s">
        <v>52</v>
      </c>
      <c r="B54" s="7" t="s">
        <v>13</v>
      </c>
      <c r="C54" s="8" t="s">
        <v>14</v>
      </c>
      <c r="D54" s="27" t="s">
        <v>5</v>
      </c>
    </row>
    <row r="55" spans="1:4" ht="30" customHeight="1">
      <c r="A55" s="6" t="s">
        <v>53</v>
      </c>
      <c r="B55" s="7" t="s">
        <v>13</v>
      </c>
      <c r="C55" s="8" t="s">
        <v>14</v>
      </c>
      <c r="D55" s="27" t="s">
        <v>1</v>
      </c>
    </row>
    <row r="56" spans="1:4" ht="30" customHeight="1">
      <c r="A56" s="6" t="s">
        <v>54</v>
      </c>
      <c r="B56" s="7" t="s">
        <v>13</v>
      </c>
      <c r="C56" s="8" t="s">
        <v>14</v>
      </c>
      <c r="D56" s="27" t="s">
        <v>2</v>
      </c>
    </row>
    <row r="57" spans="1:4" ht="30" customHeight="1">
      <c r="A57" s="6" t="s">
        <v>55</v>
      </c>
      <c r="B57" s="7" t="s">
        <v>13</v>
      </c>
      <c r="C57" s="8" t="s">
        <v>14</v>
      </c>
      <c r="D57" s="27" t="s">
        <v>2</v>
      </c>
    </row>
    <row r="58" spans="1:4" ht="30" customHeight="1">
      <c r="A58" s="6" t="s">
        <v>56</v>
      </c>
      <c r="B58" s="7" t="s">
        <v>21</v>
      </c>
      <c r="C58" s="8" t="s">
        <v>14</v>
      </c>
      <c r="D58" s="27" t="s">
        <v>2</v>
      </c>
    </row>
    <row r="59" spans="1:4" ht="30" customHeight="1">
      <c r="A59" s="9" t="str">
        <f>HYPERLINK("https://www.iranwatch.org/iranian-entities/morteza-behzad","BEHZAD, Morteza Ahmadali")</f>
        <v>BEHZAD, Morteza Ahmadali</v>
      </c>
      <c r="B59" s="7" t="s">
        <v>49</v>
      </c>
      <c r="C59" s="8" t="s">
        <v>14</v>
      </c>
      <c r="D59" s="27" t="s">
        <v>3</v>
      </c>
    </row>
    <row r="60" spans="1:4" ht="30" customHeight="1">
      <c r="A60" s="6" t="s">
        <v>57</v>
      </c>
      <c r="B60" s="7" t="s">
        <v>13</v>
      </c>
      <c r="C60" s="8" t="s">
        <v>14</v>
      </c>
      <c r="D60" s="27" t="s">
        <v>5</v>
      </c>
    </row>
    <row r="61" spans="1:4" ht="30" customHeight="1">
      <c r="A61" s="6" t="s">
        <v>58</v>
      </c>
      <c r="B61" s="7" t="s">
        <v>13</v>
      </c>
      <c r="C61" s="8" t="s">
        <v>14</v>
      </c>
      <c r="D61" s="27" t="s">
        <v>5</v>
      </c>
    </row>
    <row r="62" spans="1:4" ht="30" customHeight="1">
      <c r="A62" s="6" t="s">
        <v>59</v>
      </c>
      <c r="B62" s="7" t="s">
        <v>13</v>
      </c>
      <c r="C62" s="8" t="s">
        <v>14</v>
      </c>
      <c r="D62" s="27" t="s">
        <v>5</v>
      </c>
    </row>
    <row r="63" spans="1:4" ht="30" customHeight="1">
      <c r="A63" s="6" t="s">
        <v>60</v>
      </c>
      <c r="B63" s="7" t="s">
        <v>13</v>
      </c>
      <c r="C63" s="8" t="s">
        <v>14</v>
      </c>
      <c r="D63" s="27" t="s">
        <v>0</v>
      </c>
    </row>
    <row r="64" spans="1:4" ht="30" customHeight="1">
      <c r="A64" s="6" t="s">
        <v>61</v>
      </c>
      <c r="B64" s="7" t="s">
        <v>13</v>
      </c>
      <c r="C64" s="8" t="s">
        <v>14</v>
      </c>
      <c r="D64" s="27" t="s">
        <v>5</v>
      </c>
    </row>
    <row r="65" spans="1:4" ht="30" customHeight="1">
      <c r="A65" s="9" t="str">
        <f>HYPERLINK("https://www.iranwatch.org/iranian-entities/bmiic-international-general-trading-ltd","BMIIC INTERNATIONAL GENERAL TRADING L.L.C.")</f>
        <v>BMIIC INTERNATIONAL GENERAL TRADING L.L.C.</v>
      </c>
      <c r="B65" s="7" t="s">
        <v>21</v>
      </c>
      <c r="C65" s="8" t="s">
        <v>14</v>
      </c>
      <c r="D65" s="27" t="s">
        <v>6</v>
      </c>
    </row>
    <row r="66" spans="1:4" ht="30" customHeight="1">
      <c r="A66" s="6" t="s">
        <v>62</v>
      </c>
      <c r="B66" s="7" t="s">
        <v>13</v>
      </c>
      <c r="C66" s="8" t="s">
        <v>14</v>
      </c>
      <c r="D66" s="27" t="s">
        <v>2</v>
      </c>
    </row>
    <row r="67" spans="1:4" ht="30" customHeight="1">
      <c r="A67" s="6" t="s">
        <v>63</v>
      </c>
      <c r="B67" s="7" t="s">
        <v>13</v>
      </c>
      <c r="C67" s="8" t="s">
        <v>14</v>
      </c>
      <c r="D67" s="27" t="s">
        <v>2</v>
      </c>
    </row>
    <row r="68" spans="1:4" ht="30" customHeight="1">
      <c r="A68" s="6" t="s">
        <v>64</v>
      </c>
      <c r="B68" s="7" t="s">
        <v>21</v>
      </c>
      <c r="C68" s="8" t="s">
        <v>14</v>
      </c>
      <c r="D68" s="27" t="s">
        <v>0</v>
      </c>
    </row>
    <row r="69" spans="1:4" ht="30" customHeight="1">
      <c r="A69" s="6" t="s">
        <v>65</v>
      </c>
      <c r="B69" s="7" t="s">
        <v>13</v>
      </c>
      <c r="C69" s="8" t="s">
        <v>14</v>
      </c>
      <c r="D69" s="27" t="s">
        <v>5</v>
      </c>
    </row>
    <row r="70" spans="1:4" ht="30" customHeight="1">
      <c r="A70" s="6" t="s">
        <v>66</v>
      </c>
      <c r="B70" s="7" t="s">
        <v>13</v>
      </c>
      <c r="C70" s="8" t="s">
        <v>14</v>
      </c>
      <c r="D70" s="27" t="s">
        <v>1</v>
      </c>
    </row>
    <row r="71" spans="1:4" ht="30" customHeight="1">
      <c r="A71" s="6" t="s">
        <v>67</v>
      </c>
      <c r="B71" s="7" t="s">
        <v>13</v>
      </c>
      <c r="C71" s="8" t="s">
        <v>14</v>
      </c>
      <c r="D71" s="27" t="s">
        <v>5</v>
      </c>
    </row>
    <row r="72" spans="1:4" ht="30" customHeight="1">
      <c r="A72" s="11" t="str">
        <f>HYPERLINK("https://www.iranwatch.org/iranian-entities/cement-investment-and-development-company","CEMENT INDUSTRY INVESTMENT AND DEVELOPMENT COMPANY")</f>
        <v>CEMENT INDUSTRY INVESTMENT AND DEVELOPMENT COMPANY</v>
      </c>
      <c r="B72" s="7" t="s">
        <v>21</v>
      </c>
      <c r="C72" s="8" t="s">
        <v>14</v>
      </c>
      <c r="D72" s="27" t="s">
        <v>2</v>
      </c>
    </row>
    <row r="73" spans="1:4" ht="30" customHeight="1">
      <c r="A73" s="6" t="s">
        <v>68</v>
      </c>
      <c r="B73" s="7" t="s">
        <v>49</v>
      </c>
      <c r="C73" s="8" t="s">
        <v>14</v>
      </c>
      <c r="D73" s="27" t="s">
        <v>0</v>
      </c>
    </row>
    <row r="74" spans="1:4" ht="30" customHeight="1">
      <c r="A74" s="6" t="s">
        <v>69</v>
      </c>
      <c r="B74" s="7" t="s">
        <v>13</v>
      </c>
      <c r="C74" s="8" t="s">
        <v>14</v>
      </c>
      <c r="D74" s="27" t="s">
        <v>1</v>
      </c>
    </row>
    <row r="75" spans="1:4" ht="30" customHeight="1">
      <c r="A75" s="6" t="s">
        <v>70</v>
      </c>
      <c r="B75" s="7" t="s">
        <v>13</v>
      </c>
      <c r="C75" s="8" t="s">
        <v>19</v>
      </c>
      <c r="D75" s="27" t="s">
        <v>0</v>
      </c>
    </row>
    <row r="76" spans="1:4" ht="30" customHeight="1">
      <c r="A76" s="12" t="str">
        <f>HYPERLINK("https://www.iranwatch.org/iranian-entities/cylinder-system-ltd","CYLINDER SYSTEM L.T.D.")</f>
        <v>CYLINDER SYSTEM L.T.D.</v>
      </c>
      <c r="B76" s="7" t="s">
        <v>13</v>
      </c>
      <c r="C76" s="8" t="s">
        <v>14</v>
      </c>
      <c r="D76" s="27" t="s">
        <v>2</v>
      </c>
    </row>
    <row r="77" spans="1:4" ht="30" customHeight="1">
      <c r="A77" s="12" t="str">
        <f>HYPERLINK("https://www.iranwatch.org/iranian-entities/mohammad-hossein-dajmar","DAJMAR, Mohammad Hossein")</f>
        <v>DAJMAR, Mohammad Hossein</v>
      </c>
      <c r="B77" s="7" t="s">
        <v>13</v>
      </c>
      <c r="C77" s="8" t="s">
        <v>14</v>
      </c>
      <c r="D77" s="27" t="s">
        <v>5</v>
      </c>
    </row>
    <row r="78" spans="1:4" ht="30" customHeight="1">
      <c r="A78" s="6" t="s">
        <v>71</v>
      </c>
      <c r="B78" s="7" t="s">
        <v>13</v>
      </c>
      <c r="C78" s="8" t="s">
        <v>14</v>
      </c>
      <c r="D78" s="27" t="s">
        <v>1</v>
      </c>
    </row>
    <row r="79" spans="1:4" ht="30" customHeight="1">
      <c r="A79" s="6" t="s">
        <v>72</v>
      </c>
      <c r="B79" s="7" t="s">
        <v>21</v>
      </c>
      <c r="C79" s="8" t="s">
        <v>14</v>
      </c>
      <c r="D79" s="27" t="s">
        <v>1</v>
      </c>
    </row>
    <row r="80" spans="1:4" ht="30" customHeight="1">
      <c r="A80" s="6" t="s">
        <v>73</v>
      </c>
      <c r="B80" s="7" t="s">
        <v>39</v>
      </c>
      <c r="C80" s="8" t="s">
        <v>14</v>
      </c>
      <c r="D80" s="27" t="s">
        <v>2</v>
      </c>
    </row>
    <row r="81" spans="1:4" ht="30" customHeight="1">
      <c r="A81" s="6" t="s">
        <v>74</v>
      </c>
      <c r="B81" s="7" t="s">
        <v>13</v>
      </c>
      <c r="C81" s="8" t="s">
        <v>14</v>
      </c>
      <c r="D81" s="27" t="s">
        <v>5</v>
      </c>
    </row>
    <row r="82" spans="1:4" ht="30" customHeight="1">
      <c r="A82" s="6" t="s">
        <v>75</v>
      </c>
      <c r="B82" s="7" t="s">
        <v>13</v>
      </c>
      <c r="C82" s="8" t="s">
        <v>14</v>
      </c>
      <c r="D82" s="27" t="s">
        <v>5</v>
      </c>
    </row>
    <row r="83" spans="1:4" ht="30" customHeight="1">
      <c r="A83" s="6" t="s">
        <v>76</v>
      </c>
      <c r="B83" s="7" t="s">
        <v>13</v>
      </c>
      <c r="C83" s="8" t="s">
        <v>14</v>
      </c>
      <c r="D83" s="27" t="s">
        <v>5</v>
      </c>
    </row>
    <row r="84" spans="1:4" ht="30" customHeight="1">
      <c r="A84" s="6" t="s">
        <v>77</v>
      </c>
      <c r="B84" s="7" t="s">
        <v>39</v>
      </c>
      <c r="C84" s="8" t="s">
        <v>14</v>
      </c>
      <c r="D84" s="27" t="s">
        <v>5</v>
      </c>
    </row>
    <row r="85" spans="1:4" ht="30" customHeight="1">
      <c r="A85" s="6" t="s">
        <v>78</v>
      </c>
      <c r="B85" s="7" t="s">
        <v>79</v>
      </c>
      <c r="C85" s="8" t="s">
        <v>14</v>
      </c>
      <c r="D85" s="27" t="s">
        <v>0</v>
      </c>
    </row>
    <row r="86" spans="1:4" ht="30" customHeight="1">
      <c r="A86" s="6" t="s">
        <v>80</v>
      </c>
      <c r="B86" s="7" t="s">
        <v>21</v>
      </c>
      <c r="C86" s="8" t="s">
        <v>14</v>
      </c>
      <c r="D86" s="27" t="s">
        <v>0</v>
      </c>
    </row>
    <row r="87" spans="1:4" ht="30" customHeight="1">
      <c r="A87" s="6" t="s">
        <v>81</v>
      </c>
      <c r="B87" s="7" t="s">
        <v>21</v>
      </c>
      <c r="C87" s="8" t="s">
        <v>14</v>
      </c>
      <c r="D87" s="27" t="s">
        <v>0</v>
      </c>
    </row>
    <row r="88" spans="1:4" ht="30" customHeight="1">
      <c r="A88" s="6" t="s">
        <v>82</v>
      </c>
      <c r="B88" s="7" t="s">
        <v>21</v>
      </c>
      <c r="C88" s="8" t="s">
        <v>14</v>
      </c>
      <c r="D88" s="27" t="s">
        <v>0</v>
      </c>
    </row>
    <row r="89" spans="1:4" ht="30" customHeight="1">
      <c r="A89" s="6" t="s">
        <v>83</v>
      </c>
      <c r="B89" s="7" t="s">
        <v>13</v>
      </c>
      <c r="C89" s="8" t="s">
        <v>19</v>
      </c>
      <c r="D89" s="27" t="s">
        <v>0</v>
      </c>
    </row>
    <row r="90" spans="1:4" ht="30" customHeight="1">
      <c r="A90" s="6" t="s">
        <v>84</v>
      </c>
      <c r="B90" s="7" t="s">
        <v>21</v>
      </c>
      <c r="C90" s="8" t="s">
        <v>14</v>
      </c>
      <c r="D90" s="27" t="s">
        <v>0</v>
      </c>
    </row>
    <row r="91" spans="1:4" ht="30" customHeight="1">
      <c r="A91" s="6" t="s">
        <v>85</v>
      </c>
      <c r="B91" s="7" t="s">
        <v>43</v>
      </c>
      <c r="C91" s="8" t="s">
        <v>14</v>
      </c>
      <c r="D91" s="27" t="s">
        <v>0</v>
      </c>
    </row>
    <row r="92" spans="1:4" ht="30" customHeight="1">
      <c r="A92" s="6" t="s">
        <v>86</v>
      </c>
      <c r="B92" s="7" t="s">
        <v>13</v>
      </c>
      <c r="C92" s="8" t="s">
        <v>14</v>
      </c>
      <c r="D92" s="27" t="s">
        <v>5</v>
      </c>
    </row>
    <row r="93" spans="1:4" ht="30" customHeight="1">
      <c r="A93" s="6" t="s">
        <v>87</v>
      </c>
      <c r="B93" s="7" t="s">
        <v>13</v>
      </c>
      <c r="C93" s="8" t="s">
        <v>14</v>
      </c>
      <c r="D93" s="27" t="s">
        <v>5</v>
      </c>
    </row>
    <row r="94" spans="1:4" ht="30" customHeight="1">
      <c r="A94" s="6" t="s">
        <v>88</v>
      </c>
      <c r="B94" s="7" t="s">
        <v>13</v>
      </c>
      <c r="C94" s="8" t="s">
        <v>14</v>
      </c>
      <c r="D94" s="27" t="s">
        <v>5</v>
      </c>
    </row>
    <row r="95" spans="1:4" ht="30" customHeight="1">
      <c r="A95" s="12" t="str">
        <f>HYPERLINK("https://www.iranwatch.org/iranian-entities/edbi-exchange-company","EDBI EXCHANGE BROKERAGE")</f>
        <v>EDBI EXCHANGE BROKERAGE</v>
      </c>
      <c r="B95" s="7" t="s">
        <v>21</v>
      </c>
      <c r="C95" s="8" t="s">
        <v>14</v>
      </c>
      <c r="D95" s="27" t="s">
        <v>0</v>
      </c>
    </row>
    <row r="96" spans="1:4" ht="30" customHeight="1">
      <c r="A96" s="12" t="str">
        <f>HYPERLINK("https://www.iranwatch.org/iranian-entities/edbi-stock-brokerage-company","EDBI STOCK BROKERAGE")</f>
        <v>EDBI STOCK BROKERAGE</v>
      </c>
      <c r="B96" s="7" t="s">
        <v>21</v>
      </c>
      <c r="C96" s="8" t="s">
        <v>14</v>
      </c>
      <c r="D96" s="27" t="s">
        <v>0</v>
      </c>
    </row>
    <row r="97" spans="1:4" ht="30" customHeight="1">
      <c r="A97" s="6" t="s">
        <v>89</v>
      </c>
      <c r="B97" s="7" t="s">
        <v>13</v>
      </c>
      <c r="C97" s="8" t="s">
        <v>19</v>
      </c>
      <c r="D97" s="27" t="s">
        <v>0</v>
      </c>
    </row>
    <row r="98" spans="1:4" ht="30" customHeight="1">
      <c r="A98" s="6" t="s">
        <v>90</v>
      </c>
      <c r="B98" s="7" t="s">
        <v>13</v>
      </c>
      <c r="C98" s="8" t="s">
        <v>14</v>
      </c>
      <c r="D98" s="27" t="s">
        <v>5</v>
      </c>
    </row>
    <row r="99" spans="1:4" ht="30" customHeight="1">
      <c r="A99" s="6" t="s">
        <v>91</v>
      </c>
      <c r="B99" s="7" t="s">
        <v>13</v>
      </c>
      <c r="C99" s="8" t="s">
        <v>14</v>
      </c>
      <c r="D99" s="27" t="s">
        <v>5</v>
      </c>
    </row>
    <row r="100" spans="1:4" ht="30" customHeight="1">
      <c r="A100" s="6" t="s">
        <v>92</v>
      </c>
      <c r="B100" s="7" t="s">
        <v>13</v>
      </c>
      <c r="C100" s="8" t="s">
        <v>14</v>
      </c>
      <c r="D100" s="27" t="s">
        <v>5</v>
      </c>
    </row>
    <row r="101" spans="1:4" ht="30" customHeight="1">
      <c r="A101" s="6" t="s">
        <v>93</v>
      </c>
      <c r="B101" s="7" t="s">
        <v>13</v>
      </c>
      <c r="C101" s="8" t="s">
        <v>14</v>
      </c>
      <c r="D101" s="27" t="s">
        <v>5</v>
      </c>
    </row>
    <row r="102" spans="1:4" ht="30" customHeight="1">
      <c r="A102" s="11" t="str">
        <f>HYPERLINK("https://www.iranwatch.org/iranian-entities/irisl-china-shipping-co-ltd","ESAIL SHIPPING LIMITED")</f>
        <v>ESAIL SHIPPING LIMITED</v>
      </c>
      <c r="B102" s="7" t="s">
        <v>13</v>
      </c>
      <c r="C102" s="8" t="s">
        <v>14</v>
      </c>
      <c r="D102" s="27" t="s">
        <v>5</v>
      </c>
    </row>
    <row r="103" spans="1:4" ht="30" customHeight="1">
      <c r="A103" s="6" t="s">
        <v>94</v>
      </c>
      <c r="B103" s="7" t="s">
        <v>13</v>
      </c>
      <c r="C103" s="8" t="s">
        <v>14</v>
      </c>
      <c r="D103" s="27" t="s">
        <v>5</v>
      </c>
    </row>
    <row r="104" spans="1:4" ht="30" customHeight="1">
      <c r="A104" s="11" t="str">
        <f>HYPERLINK("https://www.iranwatch.org/iranian-entities/europaisch-iranische-handelsbank-ag","EUROPAISCH-IRANISCHE HANDELSBANK AG")</f>
        <v>EUROPAISCH-IRANISCHE HANDELSBANK AG</v>
      </c>
      <c r="B104" s="7" t="s">
        <v>95</v>
      </c>
      <c r="C104" s="8" t="s">
        <v>14</v>
      </c>
      <c r="D104" s="27" t="s">
        <v>0</v>
      </c>
    </row>
    <row r="105" spans="1:4" ht="30" customHeight="1">
      <c r="A105" s="6" t="s">
        <v>96</v>
      </c>
      <c r="B105" s="7" t="s">
        <v>13</v>
      </c>
      <c r="C105" s="8" t="s">
        <v>14</v>
      </c>
      <c r="D105" s="27" t="s">
        <v>5</v>
      </c>
    </row>
    <row r="106" spans="1:4" ht="30" customHeight="1">
      <c r="A106" s="6" t="s">
        <v>97</v>
      </c>
      <c r="B106" s="7" t="s">
        <v>13</v>
      </c>
      <c r="C106" s="8" t="s">
        <v>14</v>
      </c>
      <c r="D106" s="27" t="s">
        <v>0</v>
      </c>
    </row>
    <row r="107" spans="1:4" ht="30" customHeight="1">
      <c r="A107" s="6" t="s">
        <v>98</v>
      </c>
      <c r="B107" s="7" t="s">
        <v>47</v>
      </c>
      <c r="C107" s="8" t="s">
        <v>14</v>
      </c>
      <c r="D107" s="27" t="s">
        <v>0</v>
      </c>
    </row>
    <row r="108" spans="1:4" ht="30" customHeight="1">
      <c r="A108" s="6" t="s">
        <v>99</v>
      </c>
      <c r="B108" s="7" t="s">
        <v>13</v>
      </c>
      <c r="C108" s="8" t="s">
        <v>14</v>
      </c>
      <c r="D108" s="27" t="s">
        <v>2</v>
      </c>
    </row>
    <row r="109" spans="1:4" ht="30" customHeight="1">
      <c r="A109" s="6" t="s">
        <v>100</v>
      </c>
      <c r="B109" s="7" t="s">
        <v>13</v>
      </c>
      <c r="C109" s="8" t="s">
        <v>14</v>
      </c>
      <c r="D109" s="27" t="s">
        <v>0</v>
      </c>
    </row>
    <row r="110" spans="1:4" ht="30" customHeight="1">
      <c r="A110" s="6" t="s">
        <v>101</v>
      </c>
      <c r="B110" s="7" t="s">
        <v>13</v>
      </c>
      <c r="C110" s="8" t="s">
        <v>14</v>
      </c>
      <c r="D110" s="27" t="s">
        <v>2</v>
      </c>
    </row>
    <row r="111" spans="1:4" ht="30" customHeight="1">
      <c r="A111" s="6" t="s">
        <v>102</v>
      </c>
      <c r="B111" s="7" t="s">
        <v>13</v>
      </c>
      <c r="C111" s="8" t="s">
        <v>14</v>
      </c>
      <c r="D111" s="27" t="s">
        <v>5</v>
      </c>
    </row>
    <row r="112" spans="1:4" ht="30" customHeight="1">
      <c r="A112" s="12" t="str">
        <f>HYPERLINK("https://www.iranwatch.org/suppliers/first-east-export-bank-plc","FIRST EAST EXPORT BANK PLC")</f>
        <v>FIRST EAST EXPORT BANK PLC</v>
      </c>
      <c r="B112" s="7" t="s">
        <v>21</v>
      </c>
      <c r="C112" s="8" t="s">
        <v>14</v>
      </c>
      <c r="D112" s="27" t="s">
        <v>0</v>
      </c>
    </row>
    <row r="113" spans="1:4" ht="30" customHeight="1">
      <c r="A113" s="12" t="str">
        <f>HYPERLINK("https://www.iranwatch.org/iranian-entities/first-islamic-investment-bank","FIRST ISLAMIC INVESTMENT BANK LIMITED")</f>
        <v>FIRST ISLAMIC INVESTMENT BANK LIMITED</v>
      </c>
      <c r="B113" s="7" t="s">
        <v>49</v>
      </c>
      <c r="C113" s="8" t="s">
        <v>14</v>
      </c>
      <c r="D113" s="27" t="s">
        <v>0</v>
      </c>
    </row>
    <row r="114" spans="1:4" ht="30" customHeight="1">
      <c r="A114" s="6" t="s">
        <v>103</v>
      </c>
      <c r="B114" s="7" t="s">
        <v>13</v>
      </c>
      <c r="C114" s="8" t="s">
        <v>14</v>
      </c>
      <c r="D114" s="27" t="s">
        <v>5</v>
      </c>
    </row>
    <row r="115" spans="1:4" ht="30" customHeight="1">
      <c r="A115" s="6" t="s">
        <v>104</v>
      </c>
      <c r="B115" s="7" t="s">
        <v>13</v>
      </c>
      <c r="C115" s="8" t="s">
        <v>14</v>
      </c>
      <c r="D115" s="27" t="s">
        <v>5</v>
      </c>
    </row>
    <row r="116" spans="1:4" ht="30" customHeight="1">
      <c r="A116" s="6" t="s">
        <v>105</v>
      </c>
      <c r="B116" s="7" t="s">
        <v>13</v>
      </c>
      <c r="C116" s="8" t="s">
        <v>14</v>
      </c>
      <c r="D116" s="27" t="s">
        <v>5</v>
      </c>
    </row>
    <row r="117" spans="1:4" ht="30" customHeight="1">
      <c r="A117" s="6" t="s">
        <v>106</v>
      </c>
      <c r="B117" s="7" t="s">
        <v>13</v>
      </c>
      <c r="C117" s="8" t="s">
        <v>14</v>
      </c>
      <c r="D117" s="27" t="s">
        <v>5</v>
      </c>
    </row>
    <row r="118" spans="1:4" ht="30" customHeight="1">
      <c r="A118" s="6" t="s">
        <v>107</v>
      </c>
      <c r="B118" s="7" t="s">
        <v>13</v>
      </c>
      <c r="C118" s="8" t="s">
        <v>14</v>
      </c>
      <c r="D118" s="27" t="s">
        <v>5</v>
      </c>
    </row>
    <row r="119" spans="1:4" ht="30" customHeight="1">
      <c r="A119" s="11" t="str">
        <f>HYPERLINK("https://www.iranwatch.org/iranian-entities/future-bank","FUTURE BANK B.S.C.")</f>
        <v>FUTURE BANK B.S.C.</v>
      </c>
      <c r="B119" s="7" t="s">
        <v>47</v>
      </c>
      <c r="C119" s="8" t="s">
        <v>14</v>
      </c>
      <c r="D119" s="27" t="s">
        <v>0</v>
      </c>
    </row>
    <row r="120" spans="1:4" ht="30" customHeight="1">
      <c r="A120" s="6" t="s">
        <v>108</v>
      </c>
      <c r="B120" s="7" t="s">
        <v>13</v>
      </c>
      <c r="C120" s="8" t="s">
        <v>14</v>
      </c>
      <c r="D120" s="27" t="s">
        <v>5</v>
      </c>
    </row>
    <row r="121" spans="1:4" ht="30" customHeight="1">
      <c r="A121" s="6" t="s">
        <v>109</v>
      </c>
      <c r="B121" s="7" t="s">
        <v>39</v>
      </c>
      <c r="C121" s="8" t="s">
        <v>14</v>
      </c>
      <c r="D121" s="27" t="s">
        <v>1</v>
      </c>
    </row>
    <row r="122" spans="1:4" ht="30" customHeight="1">
      <c r="A122" s="6" t="s">
        <v>110</v>
      </c>
      <c r="B122" s="7" t="s">
        <v>39</v>
      </c>
      <c r="C122" s="8" t="s">
        <v>14</v>
      </c>
      <c r="D122" s="27" t="s">
        <v>1</v>
      </c>
    </row>
    <row r="123" spans="1:4" ht="30" customHeight="1">
      <c r="A123" s="6" t="s">
        <v>111</v>
      </c>
      <c r="B123" s="7" t="s">
        <v>39</v>
      </c>
      <c r="C123" s="8" t="s">
        <v>14</v>
      </c>
      <c r="D123" s="27" t="s">
        <v>6</v>
      </c>
    </row>
    <row r="124" spans="1:4" ht="30" customHeight="1">
      <c r="A124" s="6" t="s">
        <v>112</v>
      </c>
      <c r="B124" s="7" t="s">
        <v>13</v>
      </c>
      <c r="C124" s="8" t="s">
        <v>14</v>
      </c>
      <c r="D124" s="27" t="s">
        <v>2</v>
      </c>
    </row>
    <row r="125" spans="1:4" ht="30" customHeight="1">
      <c r="A125" s="6" t="s">
        <v>113</v>
      </c>
      <c r="B125" s="7" t="s">
        <v>39</v>
      </c>
      <c r="C125" s="8" t="s">
        <v>14</v>
      </c>
      <c r="D125" s="27" t="s">
        <v>0</v>
      </c>
    </row>
    <row r="126" spans="1:4" ht="30" customHeight="1">
      <c r="A126" s="6" t="s">
        <v>114</v>
      </c>
      <c r="B126" s="7" t="s">
        <v>39</v>
      </c>
      <c r="C126" s="8" t="s">
        <v>14</v>
      </c>
      <c r="D126" s="27" t="s">
        <v>6</v>
      </c>
    </row>
    <row r="127" spans="1:4" ht="30" customHeight="1">
      <c r="A127" s="6" t="s">
        <v>115</v>
      </c>
      <c r="B127" s="7" t="s">
        <v>13</v>
      </c>
      <c r="C127" s="8" t="s">
        <v>14</v>
      </c>
      <c r="D127" s="27" t="s">
        <v>6</v>
      </c>
    </row>
    <row r="128" spans="1:4" ht="30" customHeight="1">
      <c r="A128" s="6" t="s">
        <v>116</v>
      </c>
      <c r="B128" s="7" t="s">
        <v>13</v>
      </c>
      <c r="C128" s="8" t="s">
        <v>14</v>
      </c>
      <c r="D128" s="27" t="s">
        <v>0</v>
      </c>
    </row>
    <row r="129" spans="1:4" ht="30" customHeight="1">
      <c r="A129" s="6" t="s">
        <v>117</v>
      </c>
      <c r="B129" s="7" t="s">
        <v>13</v>
      </c>
      <c r="C129" s="8" t="s">
        <v>14</v>
      </c>
      <c r="D129" s="27" t="s">
        <v>0</v>
      </c>
    </row>
    <row r="130" spans="1:4" ht="30" customHeight="1">
      <c r="A130" s="6" t="s">
        <v>118</v>
      </c>
      <c r="B130" s="7" t="s">
        <v>13</v>
      </c>
      <c r="C130" s="8" t="s">
        <v>14</v>
      </c>
      <c r="D130" s="27" t="s">
        <v>0</v>
      </c>
    </row>
    <row r="131" spans="1:4" ht="30" customHeight="1">
      <c r="A131" s="6" t="s">
        <v>119</v>
      </c>
      <c r="B131" s="7" t="s">
        <v>13</v>
      </c>
      <c r="C131" s="8" t="s">
        <v>14</v>
      </c>
      <c r="D131" s="27" t="s">
        <v>2</v>
      </c>
    </row>
    <row r="132" spans="1:4" ht="30" customHeight="1">
      <c r="A132" s="6" t="s">
        <v>120</v>
      </c>
      <c r="B132" s="7" t="s">
        <v>13</v>
      </c>
      <c r="C132" s="8" t="s">
        <v>14</v>
      </c>
      <c r="D132" s="27" t="s">
        <v>1</v>
      </c>
    </row>
    <row r="133" spans="1:4" ht="30" customHeight="1">
      <c r="A133" s="6" t="s">
        <v>121</v>
      </c>
      <c r="B133" s="7" t="s">
        <v>13</v>
      </c>
      <c r="C133" s="8" t="s">
        <v>14</v>
      </c>
      <c r="D133" s="27" t="s">
        <v>6</v>
      </c>
    </row>
    <row r="134" spans="1:4" ht="30" customHeight="1">
      <c r="A134" s="6" t="s">
        <v>122</v>
      </c>
      <c r="B134" s="7" t="s">
        <v>13</v>
      </c>
      <c r="C134" s="8" t="s">
        <v>14</v>
      </c>
      <c r="D134" s="27" t="s">
        <v>1</v>
      </c>
    </row>
    <row r="135" spans="1:4" ht="30" customHeight="1">
      <c r="A135" s="6" t="s">
        <v>123</v>
      </c>
      <c r="B135" s="7" t="s">
        <v>39</v>
      </c>
      <c r="C135" s="8" t="s">
        <v>14</v>
      </c>
      <c r="D135" s="27" t="s">
        <v>1</v>
      </c>
    </row>
    <row r="136" spans="1:4" ht="30" customHeight="1">
      <c r="A136" s="6" t="s">
        <v>124</v>
      </c>
      <c r="B136" s="7" t="s">
        <v>13</v>
      </c>
      <c r="C136" s="8" t="s">
        <v>14</v>
      </c>
      <c r="D136" s="27" t="s">
        <v>1</v>
      </c>
    </row>
    <row r="137" spans="1:4" ht="30" customHeight="1">
      <c r="A137" s="6" t="s">
        <v>125</v>
      </c>
      <c r="B137" s="7" t="s">
        <v>13</v>
      </c>
      <c r="C137" s="8" t="s">
        <v>14</v>
      </c>
      <c r="D137" s="27" t="s">
        <v>2</v>
      </c>
    </row>
    <row r="138" spans="1:4" ht="30" customHeight="1">
      <c r="A138" s="6" t="s">
        <v>126</v>
      </c>
      <c r="B138" s="7" t="s">
        <v>39</v>
      </c>
      <c r="C138" s="8" t="s">
        <v>14</v>
      </c>
      <c r="D138" s="27" t="s">
        <v>1</v>
      </c>
    </row>
    <row r="139" spans="1:4" ht="30" customHeight="1">
      <c r="A139" s="6" t="s">
        <v>127</v>
      </c>
      <c r="B139" s="7" t="s">
        <v>13</v>
      </c>
      <c r="C139" s="8" t="s">
        <v>14</v>
      </c>
      <c r="D139" s="27" t="s">
        <v>1</v>
      </c>
    </row>
    <row r="140" spans="1:4" ht="30" customHeight="1">
      <c r="A140" s="6" t="s">
        <v>128</v>
      </c>
      <c r="B140" s="7" t="s">
        <v>13</v>
      </c>
      <c r="C140" s="8" t="s">
        <v>14</v>
      </c>
      <c r="D140" s="27" t="s">
        <v>1</v>
      </c>
    </row>
    <row r="141" spans="1:4" ht="30" customHeight="1">
      <c r="A141" s="6" t="s">
        <v>129</v>
      </c>
      <c r="B141" s="7" t="s">
        <v>13</v>
      </c>
      <c r="C141" s="8" t="s">
        <v>14</v>
      </c>
      <c r="D141" s="27" t="s">
        <v>2</v>
      </c>
    </row>
    <row r="142" spans="1:4" ht="30" customHeight="1">
      <c r="A142" s="6" t="s">
        <v>130</v>
      </c>
      <c r="B142" s="7" t="s">
        <v>13</v>
      </c>
      <c r="C142" s="8" t="s">
        <v>14</v>
      </c>
      <c r="D142" s="27" t="s">
        <v>1</v>
      </c>
    </row>
    <row r="143" spans="1:4" ht="30" customHeight="1">
      <c r="A143" s="6" t="s">
        <v>131</v>
      </c>
      <c r="B143" s="7" t="s">
        <v>13</v>
      </c>
      <c r="C143" s="8" t="s">
        <v>14</v>
      </c>
      <c r="D143" s="27" t="s">
        <v>1</v>
      </c>
    </row>
    <row r="144" spans="1:4" ht="30" customHeight="1">
      <c r="A144" s="11" t="str">
        <f>HYPERLINK("https://www.iranwatch.org/iranian-entities/ghaed-bassir-petrochemical-company","GHAED BASSIR PETROCHEMICAL PRODUCTS COMPANY")</f>
        <v>GHAED BASSIR PETROCHEMICAL PRODUCTS COMPANY</v>
      </c>
      <c r="B144" s="7" t="s">
        <v>13</v>
      </c>
      <c r="C144" s="8" t="s">
        <v>14</v>
      </c>
      <c r="D144" s="27" t="s">
        <v>1</v>
      </c>
    </row>
    <row r="145" spans="1:4" ht="30" customHeight="1">
      <c r="A145" s="6" t="s">
        <v>132</v>
      </c>
      <c r="B145" s="7" t="s">
        <v>13</v>
      </c>
      <c r="C145" s="8" t="s">
        <v>14</v>
      </c>
      <c r="D145" s="27" t="s">
        <v>1</v>
      </c>
    </row>
    <row r="146" spans="1:4" ht="30" customHeight="1">
      <c r="A146" s="6" t="s">
        <v>133</v>
      </c>
      <c r="B146" s="7" t="s">
        <v>13</v>
      </c>
      <c r="C146" s="8" t="s">
        <v>19</v>
      </c>
      <c r="D146" s="27" t="s">
        <v>0</v>
      </c>
    </row>
    <row r="147" spans="1:4" ht="30" customHeight="1">
      <c r="A147" s="6" t="s">
        <v>134</v>
      </c>
      <c r="B147" s="7" t="s">
        <v>135</v>
      </c>
      <c r="C147" s="8" t="s">
        <v>14</v>
      </c>
      <c r="D147" s="27" t="s">
        <v>0</v>
      </c>
    </row>
    <row r="148" spans="1:4" ht="30" customHeight="1">
      <c r="A148" s="11" t="str">
        <f>HYPERLINK("https://www.iranwatch.org/iranian-entities/irisl-marine-services-engineering-company","GHESHM SHIPPING LINES MARINE AND ENGINEERING SERVICES CO")</f>
        <v>GHESHM SHIPPING LINES MARINE AND ENGINEERING SERVICES CO</v>
      </c>
      <c r="B148" s="7" t="s">
        <v>13</v>
      </c>
      <c r="C148" s="8" t="s">
        <v>14</v>
      </c>
      <c r="D148" s="27" t="s">
        <v>5</v>
      </c>
    </row>
    <row r="149" spans="1:4" ht="30" customHeight="1">
      <c r="A149" s="6" t="s">
        <v>136</v>
      </c>
      <c r="B149" s="7" t="s">
        <v>13</v>
      </c>
      <c r="C149" s="8" t="s">
        <v>14</v>
      </c>
      <c r="D149" s="27" t="s">
        <v>1</v>
      </c>
    </row>
    <row r="150" spans="1:4" ht="30" customHeight="1">
      <c r="A150" s="6" t="s">
        <v>137</v>
      </c>
      <c r="B150" s="7" t="s">
        <v>13</v>
      </c>
      <c r="C150" s="8" t="s">
        <v>14</v>
      </c>
      <c r="D150" s="27" t="s">
        <v>1</v>
      </c>
    </row>
    <row r="151" spans="1:4" ht="30" customHeight="1">
      <c r="A151" s="6" t="s">
        <v>138</v>
      </c>
      <c r="B151" s="7" t="s">
        <v>13</v>
      </c>
      <c r="C151" s="8" t="s">
        <v>14</v>
      </c>
      <c r="D151" s="27" t="s">
        <v>5</v>
      </c>
    </row>
    <row r="152" spans="1:4" ht="30" customHeight="1">
      <c r="A152" s="6" t="s">
        <v>139</v>
      </c>
      <c r="B152" s="7" t="s">
        <v>13</v>
      </c>
      <c r="C152" s="8" t="s">
        <v>14</v>
      </c>
      <c r="D152" s="27" t="s">
        <v>5</v>
      </c>
    </row>
    <row r="153" spans="1:4" ht="30" customHeight="1">
      <c r="A153" s="6" t="s">
        <v>140</v>
      </c>
      <c r="B153" s="7" t="s">
        <v>13</v>
      </c>
      <c r="C153" s="8" t="s">
        <v>14</v>
      </c>
      <c r="D153" s="27" t="s">
        <v>5</v>
      </c>
    </row>
    <row r="154" spans="1:4" ht="30" customHeight="1">
      <c r="A154" s="11" t="str">
        <f>HYPERLINK("https://www.iranwatch.org/iranian-entities/golden-resources-trading-company-llc","GOLDEN RESOURCES TRADING COMPANY L.L.C.")</f>
        <v>GOLDEN RESOURCES TRADING COMPANY L.L.C.</v>
      </c>
      <c r="B154" s="7" t="s">
        <v>13</v>
      </c>
      <c r="C154" s="8" t="s">
        <v>14</v>
      </c>
      <c r="D154" s="27" t="s">
        <v>0</v>
      </c>
    </row>
    <row r="155" spans="1:4" ht="30" customHeight="1">
      <c r="A155" s="6" t="s">
        <v>141</v>
      </c>
      <c r="B155" s="7" t="s">
        <v>13</v>
      </c>
      <c r="C155" s="8" t="s">
        <v>14</v>
      </c>
      <c r="D155" s="27" t="s">
        <v>5</v>
      </c>
    </row>
    <row r="156" spans="1:4" ht="30" customHeight="1">
      <c r="A156" s="6" t="s">
        <v>142</v>
      </c>
      <c r="B156" s="7" t="s">
        <v>13</v>
      </c>
      <c r="C156" s="8" t="s">
        <v>14</v>
      </c>
      <c r="D156" s="27" t="s">
        <v>5</v>
      </c>
    </row>
    <row r="157" spans="1:4" ht="30" customHeight="1">
      <c r="A157" s="11" t="str">
        <f>HYPERLINK("https://www.iranwatch.org/iranian-entities/hafiz-darya-shipping-company","HAFEZ DARYA ARYA SHIPPING COMPANY")</f>
        <v>HAFEZ DARYA ARYA SHIPPING COMPANY</v>
      </c>
      <c r="B157" s="7" t="s">
        <v>13</v>
      </c>
      <c r="C157" s="8" t="s">
        <v>14</v>
      </c>
      <c r="D157" s="27" t="s">
        <v>5</v>
      </c>
    </row>
    <row r="158" spans="1:4" ht="30" customHeight="1">
      <c r="A158" s="6" t="s">
        <v>143</v>
      </c>
      <c r="B158" s="7" t="s">
        <v>13</v>
      </c>
      <c r="C158" s="8" t="s">
        <v>14</v>
      </c>
      <c r="D158" s="27" t="s">
        <v>6</v>
      </c>
    </row>
    <row r="159" spans="1:4" ht="30" customHeight="1">
      <c r="A159" s="6" t="s">
        <v>144</v>
      </c>
      <c r="B159" s="7" t="s">
        <v>13</v>
      </c>
      <c r="C159" s="8" t="s">
        <v>19</v>
      </c>
      <c r="D159" s="27" t="s">
        <v>0</v>
      </c>
    </row>
    <row r="160" spans="1:4" ht="30" customHeight="1">
      <c r="A160" s="6" t="s">
        <v>145</v>
      </c>
      <c r="B160" s="7" t="s">
        <v>13</v>
      </c>
      <c r="C160" s="8" t="s">
        <v>14</v>
      </c>
      <c r="D160" s="27" t="s">
        <v>2</v>
      </c>
    </row>
    <row r="161" spans="1:4" ht="30" customHeight="1">
      <c r="A161" s="6" t="s">
        <v>146</v>
      </c>
      <c r="B161" s="7" t="s">
        <v>13</v>
      </c>
      <c r="C161" s="8" t="s">
        <v>14</v>
      </c>
      <c r="D161" s="27" t="s">
        <v>5</v>
      </c>
    </row>
    <row r="162" spans="1:4" ht="30" customHeight="1">
      <c r="A162" s="6" t="s">
        <v>147</v>
      </c>
      <c r="B162" s="7" t="s">
        <v>13</v>
      </c>
      <c r="C162" s="8" t="s">
        <v>14</v>
      </c>
      <c r="D162" s="27" t="s">
        <v>5</v>
      </c>
    </row>
    <row r="163" spans="1:4" ht="30" customHeight="1">
      <c r="A163" s="6" t="s">
        <v>148</v>
      </c>
      <c r="B163" s="7" t="s">
        <v>13</v>
      </c>
      <c r="C163" s="8" t="s">
        <v>19</v>
      </c>
      <c r="D163" s="27" t="s">
        <v>0</v>
      </c>
    </row>
    <row r="164" spans="1:4" ht="30" customHeight="1">
      <c r="A164" s="6" t="s">
        <v>149</v>
      </c>
      <c r="B164" s="7" t="s">
        <v>13</v>
      </c>
      <c r="C164" s="8" t="s">
        <v>14</v>
      </c>
      <c r="D164" s="27" t="s">
        <v>5</v>
      </c>
    </row>
    <row r="165" spans="1:4" ht="30" customHeight="1">
      <c r="A165" s="6" t="s">
        <v>150</v>
      </c>
      <c r="B165" s="7" t="s">
        <v>13</v>
      </c>
      <c r="C165" s="8" t="s">
        <v>14</v>
      </c>
      <c r="D165" s="27" t="s">
        <v>5</v>
      </c>
    </row>
    <row r="166" spans="1:4" ht="30" customHeight="1">
      <c r="A166" s="6" t="s">
        <v>151</v>
      </c>
      <c r="B166" s="7" t="s">
        <v>13</v>
      </c>
      <c r="C166" s="8" t="s">
        <v>14</v>
      </c>
      <c r="D166" s="27" t="s">
        <v>5</v>
      </c>
    </row>
    <row r="167" spans="1:4" ht="30" customHeight="1">
      <c r="A167" s="6" t="s">
        <v>152</v>
      </c>
      <c r="B167" s="7" t="s">
        <v>13</v>
      </c>
      <c r="C167" s="8" t="s">
        <v>14</v>
      </c>
      <c r="D167" s="27" t="s">
        <v>5</v>
      </c>
    </row>
    <row r="168" spans="1:4" ht="30" customHeight="1">
      <c r="A168" s="6" t="s">
        <v>153</v>
      </c>
      <c r="B168" s="7" t="s">
        <v>13</v>
      </c>
      <c r="C168" s="8" t="s">
        <v>14</v>
      </c>
      <c r="D168" s="27" t="s">
        <v>5</v>
      </c>
    </row>
    <row r="169" spans="1:4" ht="30" customHeight="1">
      <c r="A169" s="6" t="s">
        <v>154</v>
      </c>
      <c r="B169" s="7" t="s">
        <v>13</v>
      </c>
      <c r="C169" s="8" t="s">
        <v>14</v>
      </c>
      <c r="D169" s="27" t="s">
        <v>5</v>
      </c>
    </row>
    <row r="170" spans="1:4" ht="30" customHeight="1">
      <c r="A170" s="6" t="s">
        <v>155</v>
      </c>
      <c r="B170" s="7" t="s">
        <v>13</v>
      </c>
      <c r="C170" s="8" t="s">
        <v>14</v>
      </c>
      <c r="D170" s="27" t="s">
        <v>6</v>
      </c>
    </row>
    <row r="171" spans="1:4" ht="30" customHeight="1">
      <c r="A171" s="6" t="s">
        <v>156</v>
      </c>
      <c r="B171" s="7" t="s">
        <v>13</v>
      </c>
      <c r="C171" s="8" t="s">
        <v>14</v>
      </c>
      <c r="D171" s="27" t="s">
        <v>5</v>
      </c>
    </row>
    <row r="172" spans="1:4" ht="30" customHeight="1">
      <c r="A172" s="6" t="s">
        <v>157</v>
      </c>
      <c r="B172" s="7" t="s">
        <v>13</v>
      </c>
      <c r="C172" s="8" t="s">
        <v>14</v>
      </c>
      <c r="D172" s="27" t="s">
        <v>1</v>
      </c>
    </row>
    <row r="173" spans="1:4" ht="30" customHeight="1">
      <c r="A173" s="6" t="s">
        <v>158</v>
      </c>
      <c r="B173" s="7" t="s">
        <v>13</v>
      </c>
      <c r="C173" s="8" t="s">
        <v>14</v>
      </c>
      <c r="D173" s="27" t="s">
        <v>1</v>
      </c>
    </row>
    <row r="174" spans="1:4" ht="30" customHeight="1">
      <c r="A174" s="11" t="str">
        <f>HYPERLINK("https://www.iranwatch.org/iranian-entities/hanseatic-trade-trust-shipping-htts-gmbh","HTTS HANSEATIC TRADE TRUST &amp; SHIPPING GMBH")</f>
        <v>HTTS HANSEATIC TRADE TRUST &amp; SHIPPING GMBH</v>
      </c>
      <c r="B174" s="7" t="s">
        <v>13</v>
      </c>
      <c r="C174" s="8" t="s">
        <v>14</v>
      </c>
      <c r="D174" s="27" t="s">
        <v>5</v>
      </c>
    </row>
    <row r="175" spans="1:4" ht="30" customHeight="1">
      <c r="A175" s="6" t="s">
        <v>159</v>
      </c>
      <c r="B175" s="7" t="s">
        <v>13</v>
      </c>
      <c r="C175" s="8" t="s">
        <v>14</v>
      </c>
      <c r="D175" s="27" t="s">
        <v>0</v>
      </c>
    </row>
    <row r="176" spans="1:4" ht="30" customHeight="1">
      <c r="A176" s="6" t="s">
        <v>160</v>
      </c>
      <c r="B176" s="7" t="s">
        <v>13</v>
      </c>
      <c r="C176" s="8" t="s">
        <v>14</v>
      </c>
      <c r="D176" s="27" t="s">
        <v>0</v>
      </c>
    </row>
    <row r="177" spans="1:4" ht="30" customHeight="1">
      <c r="A177" s="6" t="s">
        <v>161</v>
      </c>
      <c r="B177" s="7" t="s">
        <v>13</v>
      </c>
      <c r="C177" s="8" t="s">
        <v>14</v>
      </c>
      <c r="D177" s="27" t="s">
        <v>5</v>
      </c>
    </row>
    <row r="178" spans="1:4" ht="30" customHeight="1">
      <c r="A178" s="11" t="str">
        <f>HYPERLINK("https://www.iranwatch.org/iranian-entities/industrial-development-and-renovation-organization-iran-idro","INDUSTRIAL DEVELOPMENT AND RENOVATION ORGANIZATION OF IRAN")</f>
        <v>INDUSTRIAL DEVELOPMENT AND RENOVATION ORGANIZATION OF IRAN</v>
      </c>
      <c r="B178" s="7" t="s">
        <v>13</v>
      </c>
      <c r="C178" s="8" t="s">
        <v>14</v>
      </c>
      <c r="D178" s="27" t="s">
        <v>2</v>
      </c>
    </row>
    <row r="179" spans="1:4" ht="30" customHeight="1">
      <c r="A179" s="6" t="s">
        <v>162</v>
      </c>
      <c r="B179" s="7" t="s">
        <v>13</v>
      </c>
      <c r="C179" s="8" t="s">
        <v>14</v>
      </c>
      <c r="D179" s="27" t="s">
        <v>5</v>
      </c>
    </row>
    <row r="180" spans="1:4" ht="30" customHeight="1">
      <c r="A180" s="6" t="s">
        <v>163</v>
      </c>
      <c r="B180" s="7" t="s">
        <v>13</v>
      </c>
      <c r="C180" s="8" t="s">
        <v>14</v>
      </c>
      <c r="D180" s="27" t="s">
        <v>5</v>
      </c>
    </row>
    <row r="181" spans="1:4" ht="30" customHeight="1">
      <c r="A181" s="6" t="s">
        <v>164</v>
      </c>
      <c r="B181" s="7" t="s">
        <v>13</v>
      </c>
      <c r="C181" s="8" t="s">
        <v>14</v>
      </c>
      <c r="D181" s="27" t="s">
        <v>5</v>
      </c>
    </row>
    <row r="182" spans="1:4" ht="30" customHeight="1">
      <c r="A182" s="6" t="s">
        <v>165</v>
      </c>
      <c r="B182" s="7" t="s">
        <v>13</v>
      </c>
      <c r="C182" s="8" t="s">
        <v>14</v>
      </c>
      <c r="D182" s="27" t="s">
        <v>6</v>
      </c>
    </row>
    <row r="183" spans="1:4" ht="30" customHeight="1">
      <c r="A183" s="6" t="s">
        <v>166</v>
      </c>
      <c r="B183" s="7" t="s">
        <v>13</v>
      </c>
      <c r="C183" s="8" t="s">
        <v>14</v>
      </c>
      <c r="D183" s="27" t="s">
        <v>6</v>
      </c>
    </row>
    <row r="184" spans="1:4" ht="30" customHeight="1">
      <c r="A184" s="6" t="s">
        <v>167</v>
      </c>
      <c r="B184" s="7" t="s">
        <v>13</v>
      </c>
      <c r="C184" s="8" t="s">
        <v>14</v>
      </c>
      <c r="D184" s="27" t="s">
        <v>6</v>
      </c>
    </row>
    <row r="185" spans="1:4" ht="30" customHeight="1">
      <c r="A185" s="6" t="s">
        <v>168</v>
      </c>
      <c r="B185" s="7" t="s">
        <v>13</v>
      </c>
      <c r="C185" s="8" t="s">
        <v>14</v>
      </c>
      <c r="D185" s="27" t="s">
        <v>5</v>
      </c>
    </row>
    <row r="186" spans="1:4" ht="30" customHeight="1">
      <c r="A186" s="6" t="s">
        <v>169</v>
      </c>
      <c r="B186" s="7" t="s">
        <v>13</v>
      </c>
      <c r="C186" s="8" t="s">
        <v>14</v>
      </c>
      <c r="D186" s="27" t="s">
        <v>0</v>
      </c>
    </row>
    <row r="187" spans="1:4" ht="30" customHeight="1">
      <c r="A187" s="11" t="str">
        <f>HYPERLINK("https://www.iranwatch.org/iranian-entities/iran-insurance-company","IRAN INSURANCE COMPANY")</f>
        <v>IRAN INSURANCE COMPANY</v>
      </c>
      <c r="B187" s="7" t="s">
        <v>13</v>
      </c>
      <c r="C187" s="8" t="s">
        <v>14</v>
      </c>
      <c r="D187" s="27" t="s">
        <v>0</v>
      </c>
    </row>
    <row r="188" spans="1:4" ht="30" customHeight="1">
      <c r="A188" s="6" t="s">
        <v>170</v>
      </c>
      <c r="B188" s="7" t="s">
        <v>13</v>
      </c>
      <c r="C188" s="8" t="s">
        <v>14</v>
      </c>
      <c r="D188" s="27" t="s">
        <v>5</v>
      </c>
    </row>
    <row r="189" spans="1:4" ht="30" customHeight="1">
      <c r="A189" s="6" t="s">
        <v>171</v>
      </c>
      <c r="B189" s="7" t="s">
        <v>13</v>
      </c>
      <c r="C189" s="8" t="s">
        <v>14</v>
      </c>
      <c r="D189" s="27" t="s">
        <v>4</v>
      </c>
    </row>
    <row r="190" spans="1:4" ht="30" customHeight="1">
      <c r="A190" s="6" t="s">
        <v>172</v>
      </c>
      <c r="B190" s="7" t="s">
        <v>13</v>
      </c>
      <c r="C190" s="8" t="s">
        <v>14</v>
      </c>
      <c r="D190" s="27" t="s">
        <v>1</v>
      </c>
    </row>
    <row r="191" spans="1:4" ht="30" customHeight="1">
      <c r="A191" s="6" t="s">
        <v>173</v>
      </c>
      <c r="B191" s="7" t="s">
        <v>13</v>
      </c>
      <c r="C191" s="8" t="s">
        <v>19</v>
      </c>
      <c r="D191" s="27" t="s">
        <v>0</v>
      </c>
    </row>
    <row r="192" spans="1:4" ht="30" customHeight="1">
      <c r="A192" s="12" t="str">
        <f>HYPERLINK("https://www.iranwatch.org/iranian-entities/iranian-venezuelan-bi-national-bank","IRAN-VENEZUELA BI-NATIONAL BANK")</f>
        <v>IRAN-VENEZUELA BI-NATIONAL BANK</v>
      </c>
      <c r="B192" s="7" t="s">
        <v>47</v>
      </c>
      <c r="C192" s="8" t="s">
        <v>14</v>
      </c>
      <c r="D192" s="27" t="s">
        <v>0</v>
      </c>
    </row>
    <row r="193" spans="1:4" ht="30" customHeight="1">
      <c r="A193" s="12" t="str">
        <f>HYPERLINK("https://www.iranwatch.org/iranian-entities/modieriat-saakht-niroogahaye-atomi-iran","IRAN'S NUCLEAR POWER PLANT CONSTRUCTION MANAGEMENT COMPANY")</f>
        <v>IRAN'S NUCLEAR POWER PLANT CONSTRUCTION MANAGEMENT COMPANY</v>
      </c>
      <c r="B193" s="7" t="s">
        <v>13</v>
      </c>
      <c r="C193" s="8" t="s">
        <v>14</v>
      </c>
      <c r="D193" s="27" t="s">
        <v>4</v>
      </c>
    </row>
    <row r="194" spans="1:4" ht="43.5" customHeight="1">
      <c r="A194" s="6" t="s">
        <v>174</v>
      </c>
      <c r="B194" s="7" t="s">
        <v>13</v>
      </c>
      <c r="C194" s="8" t="s">
        <v>14</v>
      </c>
      <c r="D194" s="27" t="s">
        <v>2</v>
      </c>
    </row>
    <row r="195" spans="1:4" ht="30" customHeight="1">
      <c r="A195" s="6" t="s">
        <v>175</v>
      </c>
      <c r="B195" s="7" t="s">
        <v>13</v>
      </c>
      <c r="C195" s="8" t="s">
        <v>14</v>
      </c>
      <c r="D195" s="27" t="s">
        <v>2</v>
      </c>
    </row>
    <row r="196" spans="1:4" ht="30" customHeight="1">
      <c r="A196" s="6" t="s">
        <v>176</v>
      </c>
      <c r="B196" s="7" t="s">
        <v>13</v>
      </c>
      <c r="C196" s="8" t="s">
        <v>14</v>
      </c>
      <c r="D196" s="27" t="s">
        <v>1</v>
      </c>
    </row>
    <row r="197" spans="1:4" ht="30" customHeight="1">
      <c r="A197" s="6" t="s">
        <v>177</v>
      </c>
      <c r="B197" s="7" t="s">
        <v>39</v>
      </c>
      <c r="C197" s="8" t="s">
        <v>14</v>
      </c>
      <c r="D197" s="27" t="s">
        <v>2</v>
      </c>
    </row>
    <row r="198" spans="1:4" ht="30" customHeight="1">
      <c r="A198" s="12" t="str">
        <f>HYPERLINK("https://www.iranwatch.org/iranian-entities/iran-o-hind-shipping-company","IRANO HIND SHIPPING COMPANY LTD")</f>
        <v>IRANO HIND SHIPPING COMPANY LTD</v>
      </c>
      <c r="B198" s="7" t="s">
        <v>13</v>
      </c>
      <c r="C198" s="8" t="s">
        <v>14</v>
      </c>
      <c r="D198" s="27" t="s">
        <v>5</v>
      </c>
    </row>
    <row r="199" spans="1:4" ht="30" customHeight="1">
      <c r="A199" s="12" t="str">
        <f>HYPERLINK("https://www.iranwatch.org/iranian-entities/iran-o-misr-shipping-company","IRANO MISR SHIPPING COMPANY")</f>
        <v>IRANO MISR SHIPPING COMPANY</v>
      </c>
      <c r="B199" s="7" t="s">
        <v>13</v>
      </c>
      <c r="C199" s="8" t="s">
        <v>14</v>
      </c>
      <c r="D199" s="27" t="s">
        <v>5</v>
      </c>
    </row>
    <row r="200" spans="1:4" ht="30" customHeight="1">
      <c r="A200" s="6" t="s">
        <v>178</v>
      </c>
      <c r="B200" s="7" t="s">
        <v>13</v>
      </c>
      <c r="C200" s="8" t="s">
        <v>14</v>
      </c>
      <c r="D200" s="27" t="s">
        <v>6</v>
      </c>
    </row>
    <row r="201" spans="1:4" ht="30" customHeight="1">
      <c r="A201" s="11" t="str">
        <f>HYPERLINK("https://www.iranwatch.org/iranian-entities/irisl-europe-gmbh","IRISL EUROPE GMBH")</f>
        <v>IRISL EUROPE GMBH</v>
      </c>
      <c r="B201" s="7" t="s">
        <v>13</v>
      </c>
      <c r="C201" s="8" t="s">
        <v>14</v>
      </c>
      <c r="D201" s="27" t="s">
        <v>5</v>
      </c>
    </row>
    <row r="202" spans="1:4" ht="30" customHeight="1">
      <c r="A202" s="6" t="s">
        <v>179</v>
      </c>
      <c r="B202" s="7" t="s">
        <v>13</v>
      </c>
      <c r="C202" s="8" t="s">
        <v>14</v>
      </c>
      <c r="D202" s="27" t="s">
        <v>5</v>
      </c>
    </row>
    <row r="203" spans="1:4" ht="30" customHeight="1">
      <c r="A203" s="12" t="str">
        <f>HYPERLINK("https://www.iranwatch.org/iranian-entities/irisl-multimodal-transport-co","IRISL MULTIMODAL TRANSPORT CO.")</f>
        <v>IRISL MULTIMODAL TRANSPORT CO.</v>
      </c>
      <c r="B203" s="7" t="s">
        <v>13</v>
      </c>
      <c r="C203" s="8" t="s">
        <v>14</v>
      </c>
      <c r="D203" s="27" t="s">
        <v>5</v>
      </c>
    </row>
    <row r="204" spans="1:4" ht="30" customHeight="1">
      <c r="A204" s="12" t="str">
        <f>HYPERLINK("https://www.iranwatch.org/iranian-entities/irital-shipping-srl-company","IRITAL SHIPPING LINES COMPANY")</f>
        <v>IRITAL SHIPPING LINES COMPANY</v>
      </c>
      <c r="B204" s="7" t="s">
        <v>13</v>
      </c>
      <c r="C204" s="8" t="s">
        <v>14</v>
      </c>
      <c r="D204" s="27" t="s">
        <v>5</v>
      </c>
    </row>
    <row r="205" spans="1:4" ht="30" customHeight="1">
      <c r="A205" s="6" t="s">
        <v>180</v>
      </c>
      <c r="B205" s="7" t="s">
        <v>13</v>
      </c>
      <c r="C205" s="8" t="s">
        <v>14</v>
      </c>
      <c r="D205" s="27" t="s">
        <v>5</v>
      </c>
    </row>
    <row r="206" spans="1:4" ht="30" customHeight="1">
      <c r="A206" s="6" t="s">
        <v>181</v>
      </c>
      <c r="B206" s="7" t="s">
        <v>13</v>
      </c>
      <c r="C206" s="8" t="s">
        <v>14</v>
      </c>
      <c r="D206" s="27" t="s">
        <v>5</v>
      </c>
    </row>
    <row r="207" spans="1:4" ht="30" customHeight="1">
      <c r="A207" s="11" t="str">
        <f>HYPERLINK("https://www.iranwatch.org/iranian-entities/isim-sinin-limited","ISIM SININ LIMITED")</f>
        <v>ISIM SININ LIMITED</v>
      </c>
      <c r="B207" s="7" t="s">
        <v>13</v>
      </c>
      <c r="C207" s="8" t="s">
        <v>14</v>
      </c>
      <c r="D207" s="27" t="s">
        <v>5</v>
      </c>
    </row>
    <row r="208" spans="1:4" ht="30" customHeight="1">
      <c r="A208" s="6" t="s">
        <v>182</v>
      </c>
      <c r="B208" s="7" t="s">
        <v>13</v>
      </c>
      <c r="C208" s="8" t="s">
        <v>14</v>
      </c>
      <c r="D208" s="27" t="s">
        <v>5</v>
      </c>
    </row>
    <row r="209" spans="1:4" ht="30" customHeight="1">
      <c r="A209" s="6" t="s">
        <v>183</v>
      </c>
      <c r="B209" s="7" t="s">
        <v>13</v>
      </c>
      <c r="C209" s="8" t="s">
        <v>19</v>
      </c>
      <c r="D209" s="27" t="s">
        <v>0</v>
      </c>
    </row>
    <row r="210" spans="1:4" ht="30" customHeight="1">
      <c r="A210" s="6" t="s">
        <v>184</v>
      </c>
      <c r="B210" s="7" t="s">
        <v>13</v>
      </c>
      <c r="C210" s="8" t="s">
        <v>14</v>
      </c>
      <c r="D210" s="27" t="s">
        <v>5</v>
      </c>
    </row>
    <row r="211" spans="1:4" ht="30" customHeight="1">
      <c r="A211" s="6" t="s">
        <v>185</v>
      </c>
      <c r="B211" s="7" t="s">
        <v>13</v>
      </c>
      <c r="C211" s="8" t="s">
        <v>14</v>
      </c>
      <c r="D211" s="27" t="s">
        <v>5</v>
      </c>
    </row>
    <row r="212" spans="1:4" ht="30" customHeight="1">
      <c r="A212" s="11" t="str">
        <f>HYPERLINK("https://www.iranwatch.org/iranian-entities/islamic-republic-iran-shipping-lines-irisl","ISLAMIC REPUBLIC OF IRAN SHIPPING LINES")</f>
        <v>ISLAMIC REPUBLIC OF IRAN SHIPPING LINES</v>
      </c>
      <c r="B212" s="7" t="s">
        <v>186</v>
      </c>
      <c r="C212" s="8" t="s">
        <v>14</v>
      </c>
      <c r="D212" s="27" t="s">
        <v>5</v>
      </c>
    </row>
    <row r="213" spans="1:4" ht="30" customHeight="1">
      <c r="A213" s="6" t="s">
        <v>187</v>
      </c>
      <c r="B213" s="7" t="s">
        <v>13</v>
      </c>
      <c r="C213" s="8" t="s">
        <v>14</v>
      </c>
      <c r="D213" s="27" t="s">
        <v>0</v>
      </c>
    </row>
    <row r="214" spans="1:4" ht="30" customHeight="1">
      <c r="A214" s="11" t="str">
        <f>HYPERLINK("https://www.iranwatch.org/iranian-entities/jaber-ibn-hayan-research-department-jihrd","JABBER IBN HAYAN")</f>
        <v>JABBER IBN HAYAN</v>
      </c>
      <c r="B214" s="7" t="s">
        <v>13</v>
      </c>
      <c r="C214" s="8" t="s">
        <v>14</v>
      </c>
      <c r="D214" s="27" t="s">
        <v>4</v>
      </c>
    </row>
    <row r="215" spans="1:4" ht="30" customHeight="1">
      <c r="A215" s="6" t="s">
        <v>188</v>
      </c>
      <c r="B215" s="7" t="s">
        <v>13</v>
      </c>
      <c r="C215" s="8" t="s">
        <v>14</v>
      </c>
      <c r="D215" s="27" t="s">
        <v>1</v>
      </c>
    </row>
    <row r="216" spans="1:4" ht="30" customHeight="1">
      <c r="A216" s="6" t="s">
        <v>189</v>
      </c>
      <c r="B216" s="7" t="s">
        <v>13</v>
      </c>
      <c r="C216" s="8" t="s">
        <v>14</v>
      </c>
      <c r="D216" s="27" t="s">
        <v>5</v>
      </c>
    </row>
    <row r="217" spans="1:4" ht="30" customHeight="1">
      <c r="A217" s="6" t="s">
        <v>190</v>
      </c>
      <c r="B217" s="7" t="s">
        <v>13</v>
      </c>
      <c r="C217" s="8" t="s">
        <v>19</v>
      </c>
      <c r="D217" s="27" t="s">
        <v>0</v>
      </c>
    </row>
    <row r="218" spans="1:4" ht="30" customHeight="1">
      <c r="A218" s="11" t="str">
        <f>HYPERLINK("https://www.iranwatch.org/iranian-entities/kala-naft-0","KALA LIMITED")</f>
        <v>KALA LIMITED</v>
      </c>
      <c r="B218" s="7" t="s">
        <v>13</v>
      </c>
      <c r="C218" s="8" t="s">
        <v>14</v>
      </c>
      <c r="D218" s="27" t="s">
        <v>1</v>
      </c>
    </row>
    <row r="219" spans="1:4" ht="30" customHeight="1">
      <c r="A219" s="6" t="s">
        <v>191</v>
      </c>
      <c r="B219" s="7" t="s">
        <v>13</v>
      </c>
      <c r="C219" s="8" t="s">
        <v>14</v>
      </c>
      <c r="D219" s="27" t="s">
        <v>0</v>
      </c>
    </row>
    <row r="220" spans="1:4" ht="30" customHeight="1">
      <c r="A220" s="6" t="s">
        <v>192</v>
      </c>
      <c r="B220" s="7" t="s">
        <v>13</v>
      </c>
      <c r="C220" s="8" t="s">
        <v>14</v>
      </c>
      <c r="D220" s="27" t="s">
        <v>5</v>
      </c>
    </row>
    <row r="221" spans="1:4" ht="30" customHeight="1">
      <c r="A221" s="6" t="s">
        <v>193</v>
      </c>
      <c r="B221" s="7" t="s">
        <v>13</v>
      </c>
      <c r="C221" s="8" t="s">
        <v>19</v>
      </c>
      <c r="D221" s="27" t="s">
        <v>0</v>
      </c>
    </row>
    <row r="222" spans="1:4" ht="30" customHeight="1">
      <c r="A222" s="6" t="s">
        <v>194</v>
      </c>
      <c r="B222" s="7" t="s">
        <v>13</v>
      </c>
      <c r="C222" s="8" t="s">
        <v>14</v>
      </c>
      <c r="D222" s="27" t="s">
        <v>2</v>
      </c>
    </row>
    <row r="223" spans="1:4" ht="30" customHeight="1">
      <c r="A223" s="6" t="s">
        <v>195</v>
      </c>
      <c r="B223" s="7" t="s">
        <v>13</v>
      </c>
      <c r="C223" s="8" t="s">
        <v>14</v>
      </c>
      <c r="D223" s="27" t="s">
        <v>6</v>
      </c>
    </row>
    <row r="224" spans="1:4" ht="30" customHeight="1">
      <c r="A224" s="6" t="s">
        <v>196</v>
      </c>
      <c r="B224" s="7" t="s">
        <v>13</v>
      </c>
      <c r="C224" s="8" t="s">
        <v>14</v>
      </c>
      <c r="D224" s="27" t="s">
        <v>5</v>
      </c>
    </row>
    <row r="225" spans="1:4" ht="30" customHeight="1">
      <c r="A225" s="11" t="str">
        <f>HYPERLINK("https://www.iranwatch.org/iranian-entities/jamshid-khalili","KHALILI, Jamshid")</f>
        <v>KHALILI, Jamshid</v>
      </c>
      <c r="B225" s="7" t="s">
        <v>13</v>
      </c>
      <c r="C225" s="8" t="s">
        <v>14</v>
      </c>
      <c r="D225" s="27" t="s">
        <v>5</v>
      </c>
    </row>
    <row r="226" spans="1:4" ht="30" customHeight="1">
      <c r="A226" s="6" t="s">
        <v>197</v>
      </c>
      <c r="B226" s="7" t="s">
        <v>13</v>
      </c>
      <c r="C226" s="8" t="s">
        <v>19</v>
      </c>
      <c r="D226" s="27" t="s">
        <v>0</v>
      </c>
    </row>
    <row r="227" spans="1:4" ht="30" customHeight="1">
      <c r="A227" s="12" t="str">
        <f>HYPERLINK("https://www.iranwatch.org/iranian-entities/khaybar-company","KHAYBAR COMPANY")</f>
        <v>KHAYBAR COMPANY</v>
      </c>
      <c r="B227" s="7" t="s">
        <v>13</v>
      </c>
      <c r="C227" s="8" t="s">
        <v>14</v>
      </c>
      <c r="D227" s="27" t="s">
        <v>2</v>
      </c>
    </row>
    <row r="228" spans="1:4" ht="30" customHeight="1">
      <c r="A228" s="12" t="str">
        <f>HYPERLINK("https://www.iranwatch.org/iranian-entities/khazar-sea-shipping-lines","KHAZAR SEA SHIPPING LINES")</f>
        <v>KHAZAR SEA SHIPPING LINES</v>
      </c>
      <c r="B228" s="7" t="s">
        <v>13</v>
      </c>
      <c r="C228" s="8" t="s">
        <v>14</v>
      </c>
      <c r="D228" s="27" t="s">
        <v>5</v>
      </c>
    </row>
    <row r="229" spans="1:4" ht="30" customHeight="1">
      <c r="A229" s="6" t="s">
        <v>198</v>
      </c>
      <c r="B229" s="7" t="s">
        <v>13</v>
      </c>
      <c r="C229" s="8" t="s">
        <v>14</v>
      </c>
      <c r="D229" s="27" t="s">
        <v>6</v>
      </c>
    </row>
    <row r="230" spans="1:4" ht="30" customHeight="1">
      <c r="A230" s="6" t="s">
        <v>199</v>
      </c>
      <c r="B230" s="7" t="s">
        <v>13</v>
      </c>
      <c r="C230" s="8" t="s">
        <v>14</v>
      </c>
      <c r="D230" s="27" t="s">
        <v>0</v>
      </c>
    </row>
    <row r="231" spans="1:4" ht="30" customHeight="1">
      <c r="A231" s="6" t="s">
        <v>200</v>
      </c>
      <c r="B231" s="7" t="s">
        <v>13</v>
      </c>
      <c r="C231" s="8" t="s">
        <v>19</v>
      </c>
      <c r="D231" s="27" t="s">
        <v>0</v>
      </c>
    </row>
    <row r="232" spans="1:4" ht="30" customHeight="1">
      <c r="A232" s="6" t="s">
        <v>201</v>
      </c>
      <c r="B232" s="7" t="s">
        <v>13</v>
      </c>
      <c r="C232" s="8" t="s">
        <v>14</v>
      </c>
      <c r="D232" s="27" t="s">
        <v>0</v>
      </c>
    </row>
    <row r="233" spans="1:4" ht="30" customHeight="1">
      <c r="A233" s="6" t="s">
        <v>202</v>
      </c>
      <c r="B233" s="7" t="s">
        <v>13</v>
      </c>
      <c r="C233" s="8" t="s">
        <v>14</v>
      </c>
      <c r="D233" s="27" t="s">
        <v>5</v>
      </c>
    </row>
    <row r="234" spans="1:4" ht="30" customHeight="1">
      <c r="A234" s="6" t="s">
        <v>203</v>
      </c>
      <c r="B234" s="7" t="s">
        <v>13</v>
      </c>
      <c r="C234" s="8" t="s">
        <v>14</v>
      </c>
      <c r="D234" s="27" t="s">
        <v>2</v>
      </c>
    </row>
    <row r="235" spans="1:4" ht="30" customHeight="1">
      <c r="A235" s="12" t="str">
        <f>HYPERLINK("https://www.iranwatch.org/iranian-entities/irinvestship-ltd","LONDON IRINVEST SHIP COMPANY")</f>
        <v>LONDON IRINVEST SHIP COMPANY</v>
      </c>
      <c r="B235" s="7" t="s">
        <v>13</v>
      </c>
      <c r="C235" s="8" t="s">
        <v>14</v>
      </c>
      <c r="D235" s="27" t="s">
        <v>5</v>
      </c>
    </row>
    <row r="236" spans="1:4" ht="30" customHeight="1">
      <c r="A236" s="12" t="str">
        <f>HYPERLINK("https://www.iranwatch.org/iranian-entities/machine-sazi-arak","MACHINE SAZI ARAK CO. LTD.")</f>
        <v>MACHINE SAZI ARAK CO. LTD.</v>
      </c>
      <c r="B236" s="7" t="s">
        <v>13</v>
      </c>
      <c r="C236" s="8" t="s">
        <v>14</v>
      </c>
      <c r="D236" s="27" t="s">
        <v>2</v>
      </c>
    </row>
    <row r="237" spans="1:4" ht="30" customHeight="1">
      <c r="A237" s="12" t="str">
        <f>HYPERLINK("https://www.iranwatch.org/iranian-entities/mahab-ghodss-consulting-engineering-company","MAHAB GHODSS CONSULTING ENGINEERING COMPANY")</f>
        <v>MAHAB GHODSS CONSULTING ENGINEERING COMPANY</v>
      </c>
      <c r="B237" s="7" t="s">
        <v>13</v>
      </c>
      <c r="C237" s="8" t="s">
        <v>14</v>
      </c>
      <c r="D237" s="27" t="s">
        <v>4</v>
      </c>
    </row>
    <row r="238" spans="1:4" ht="30" customHeight="1">
      <c r="A238" s="6" t="s">
        <v>204</v>
      </c>
      <c r="B238" s="7" t="s">
        <v>13</v>
      </c>
      <c r="C238" s="8" t="s">
        <v>14</v>
      </c>
      <c r="D238" s="27" t="s">
        <v>1</v>
      </c>
    </row>
    <row r="239" spans="1:4" ht="30" customHeight="1">
      <c r="A239" s="6" t="s">
        <v>205</v>
      </c>
      <c r="B239" s="7" t="s">
        <v>13</v>
      </c>
      <c r="C239" s="8" t="s">
        <v>14</v>
      </c>
      <c r="D239" s="27" t="s">
        <v>5</v>
      </c>
    </row>
    <row r="240" spans="1:4" ht="30" customHeight="1">
      <c r="A240" s="6" t="s">
        <v>206</v>
      </c>
      <c r="B240" s="7" t="s">
        <v>13</v>
      </c>
      <c r="C240" s="8" t="s">
        <v>14</v>
      </c>
      <c r="D240" s="27" t="s">
        <v>5</v>
      </c>
    </row>
    <row r="241" spans="1:4" ht="30" customHeight="1">
      <c r="A241" s="6" t="s">
        <v>207</v>
      </c>
      <c r="B241" s="7" t="s">
        <v>13</v>
      </c>
      <c r="C241" s="8" t="s">
        <v>14</v>
      </c>
      <c r="D241" s="27" t="s">
        <v>2</v>
      </c>
    </row>
    <row r="242" spans="1:4" ht="30" customHeight="1">
      <c r="A242" s="6" t="s">
        <v>208</v>
      </c>
      <c r="B242" s="7" t="s">
        <v>13</v>
      </c>
      <c r="C242" s="8" t="s">
        <v>14</v>
      </c>
      <c r="D242" s="27" t="s">
        <v>1</v>
      </c>
    </row>
    <row r="243" spans="1:4" ht="30" customHeight="1">
      <c r="A243" s="11" t="str">
        <f>HYPERLINK("https://www.iranwatch.org/iranian-entities/bank-melli-iran-zao","MB BANK")</f>
        <v>MB BANK</v>
      </c>
      <c r="B243" s="7" t="s">
        <v>21</v>
      </c>
      <c r="C243" s="8" t="s">
        <v>14</v>
      </c>
      <c r="D243" s="27" t="s">
        <v>0</v>
      </c>
    </row>
    <row r="244" spans="1:4" ht="30" customHeight="1">
      <c r="A244" s="6" t="s">
        <v>209</v>
      </c>
      <c r="B244" s="7" t="s">
        <v>13</v>
      </c>
      <c r="C244" s="8" t="s">
        <v>14</v>
      </c>
      <c r="D244" s="27" t="s">
        <v>2</v>
      </c>
    </row>
    <row r="245" spans="1:4" ht="30" customHeight="1">
      <c r="A245" s="6" t="s">
        <v>210</v>
      </c>
      <c r="B245" s="7" t="s">
        <v>13</v>
      </c>
      <c r="C245" s="8" t="s">
        <v>14</v>
      </c>
      <c r="D245" s="27" t="s">
        <v>2</v>
      </c>
    </row>
    <row r="246" spans="1:4" ht="30" customHeight="1">
      <c r="A246" s="6" t="s">
        <v>211</v>
      </c>
      <c r="B246" s="7" t="s">
        <v>13</v>
      </c>
      <c r="C246" s="8" t="s">
        <v>19</v>
      </c>
      <c r="D246" s="27" t="s">
        <v>0</v>
      </c>
    </row>
    <row r="247" spans="1:4" ht="30" customHeight="1">
      <c r="A247" s="6" t="s">
        <v>212</v>
      </c>
      <c r="B247" s="7" t="s">
        <v>13</v>
      </c>
      <c r="C247" s="8" t="s">
        <v>14</v>
      </c>
      <c r="D247" s="27" t="s">
        <v>5</v>
      </c>
    </row>
    <row r="248" spans="1:4" ht="30" customHeight="1">
      <c r="A248" s="12" t="str">
        <f>HYPERLINK("https://www.iranwatch.org/iranian-entities/mellat-bank-sb-cjsc","MELLAT BANK CLOSED JOINT-STOCK COMPANY")</f>
        <v>MELLAT BANK CLOSED JOINT-STOCK COMPANY</v>
      </c>
      <c r="B248" s="7" t="s">
        <v>21</v>
      </c>
      <c r="C248" s="8" t="s">
        <v>14</v>
      </c>
      <c r="D248" s="27" t="s">
        <v>0</v>
      </c>
    </row>
    <row r="249" spans="1:4" ht="30" customHeight="1">
      <c r="A249" s="12" t="str">
        <f>HYPERLINK("https://www.iranwatch.org/iranian-entities/mellat-insurance-company","MELLAT INSURANCE COMPANY")</f>
        <v>MELLAT INSURANCE COMPANY</v>
      </c>
      <c r="B249" s="7" t="s">
        <v>13</v>
      </c>
      <c r="C249" s="8" t="s">
        <v>14</v>
      </c>
      <c r="D249" s="27" t="s">
        <v>0</v>
      </c>
    </row>
    <row r="250" spans="1:4" ht="30" customHeight="1">
      <c r="A250" s="12" t="str">
        <f>HYPERLINK("https://www.iranwatch.org/iranian-entities/melli-bank-plc","MELLI BANK PLC")</f>
        <v>MELLI BANK PLC</v>
      </c>
      <c r="B250" s="7" t="s">
        <v>21</v>
      </c>
      <c r="C250" s="8" t="s">
        <v>14</v>
      </c>
      <c r="D250" s="27" t="s">
        <v>0</v>
      </c>
    </row>
    <row r="251" spans="1:4" ht="30" customHeight="1">
      <c r="A251" s="6" t="s">
        <v>213</v>
      </c>
      <c r="B251" s="7" t="s">
        <v>21</v>
      </c>
      <c r="C251" s="8" t="s">
        <v>14</v>
      </c>
      <c r="D251" s="27" t="s">
        <v>2</v>
      </c>
    </row>
    <row r="252" spans="1:4" ht="30" customHeight="1">
      <c r="A252" s="6" t="s">
        <v>214</v>
      </c>
      <c r="B252" s="7" t="s">
        <v>13</v>
      </c>
      <c r="C252" s="8" t="s">
        <v>14</v>
      </c>
      <c r="D252" s="27" t="s">
        <v>5</v>
      </c>
    </row>
    <row r="253" spans="1:4" ht="30" customHeight="1">
      <c r="A253" s="12" t="str">
        <f>HYPERLINK("https://www.iranwatch.org/iranian-entities/mesbah-energy-company","MESBAH ENERGY COMPANY")</f>
        <v>MESBAH ENERGY COMPANY</v>
      </c>
      <c r="B253" s="7" t="s">
        <v>13</v>
      </c>
      <c r="C253" s="8" t="s">
        <v>14</v>
      </c>
      <c r="D253" s="27" t="s">
        <v>4</v>
      </c>
    </row>
    <row r="254" spans="1:4" ht="30" customHeight="1">
      <c r="A254" s="12" t="str">
        <f>HYPERLINK("https://www.iranwatch.org/suppliers/metal-mineral-trade-sarl-mmt","METAL &amp; MINERAL TRADE S.A.R.L.")</f>
        <v>METAL &amp; MINERAL TRADE S.A.R.L.</v>
      </c>
      <c r="B254" s="7" t="s">
        <v>13</v>
      </c>
      <c r="C254" s="8" t="s">
        <v>14</v>
      </c>
      <c r="D254" s="27" t="s">
        <v>2</v>
      </c>
    </row>
    <row r="255" spans="1:4" ht="30" customHeight="1">
      <c r="A255" s="6" t="s">
        <v>215</v>
      </c>
      <c r="B255" s="7" t="s">
        <v>13</v>
      </c>
      <c r="C255" s="8" t="s">
        <v>14</v>
      </c>
      <c r="D255" s="27" t="s">
        <v>5</v>
      </c>
    </row>
    <row r="256" spans="1:4" ht="30" customHeight="1">
      <c r="A256" s="6" t="s">
        <v>216</v>
      </c>
      <c r="B256" s="7" t="s">
        <v>13</v>
      </c>
      <c r="C256" s="8" t="s">
        <v>14</v>
      </c>
      <c r="D256" s="27" t="s">
        <v>2</v>
      </c>
    </row>
    <row r="257" spans="1:4" ht="30" customHeight="1">
      <c r="A257" s="6" t="s">
        <v>217</v>
      </c>
      <c r="B257" s="7" t="s">
        <v>13</v>
      </c>
      <c r="C257" s="8" t="s">
        <v>14</v>
      </c>
      <c r="D257" s="27" t="s">
        <v>5</v>
      </c>
    </row>
    <row r="258" spans="1:4" ht="30" customHeight="1">
      <c r="A258" s="11" t="str">
        <f>HYPERLINK("https://www.iranwatch.org/iranian-entities/moallem-insurance-company","MOALLEM INSURANCE CO.")</f>
        <v>MOALLEM INSURANCE CO.</v>
      </c>
      <c r="B258" s="7" t="s">
        <v>13</v>
      </c>
      <c r="C258" s="8" t="s">
        <v>14</v>
      </c>
      <c r="D258" s="27" t="s">
        <v>0</v>
      </c>
    </row>
    <row r="259" spans="1:4" ht="30" customHeight="1">
      <c r="A259" s="6" t="s">
        <v>218</v>
      </c>
      <c r="B259" s="7" t="s">
        <v>13</v>
      </c>
      <c r="C259" s="8" t="s">
        <v>14</v>
      </c>
      <c r="D259" s="27" t="s">
        <v>1</v>
      </c>
    </row>
    <row r="260" spans="1:4" ht="30" customHeight="1">
      <c r="A260" s="11" t="str">
        <f>HYPERLINK("https://www.iranwatch.org/iranian-entities/modaber-investment-company","MODABER")</f>
        <v>MODABER</v>
      </c>
      <c r="B260" s="7" t="s">
        <v>13</v>
      </c>
      <c r="C260" s="8" t="s">
        <v>14</v>
      </c>
      <c r="D260" s="27" t="s">
        <v>2</v>
      </c>
    </row>
    <row r="261" spans="1:4" ht="30" customHeight="1">
      <c r="A261" s="6" t="s">
        <v>219</v>
      </c>
      <c r="B261" s="7" t="s">
        <v>13</v>
      </c>
      <c r="C261" s="8" t="s">
        <v>14</v>
      </c>
      <c r="D261" s="27" t="s">
        <v>1</v>
      </c>
    </row>
    <row r="262" spans="1:4" ht="30" customHeight="1">
      <c r="A262" s="6" t="s">
        <v>220</v>
      </c>
      <c r="B262" s="7" t="s">
        <v>13</v>
      </c>
      <c r="C262" s="8" t="s">
        <v>14</v>
      </c>
      <c r="D262" s="27" t="s">
        <v>1</v>
      </c>
    </row>
    <row r="263" spans="1:4" ht="30" customHeight="1">
      <c r="A263" s="6" t="s">
        <v>221</v>
      </c>
      <c r="B263" s="7" t="s">
        <v>13</v>
      </c>
      <c r="C263" s="8" t="s">
        <v>14</v>
      </c>
      <c r="D263" s="27" t="s">
        <v>5</v>
      </c>
    </row>
    <row r="264" spans="1:4" ht="30" customHeight="1">
      <c r="A264" s="6" t="s">
        <v>222</v>
      </c>
      <c r="B264" s="7" t="s">
        <v>13</v>
      </c>
      <c r="C264" s="8" t="s">
        <v>14</v>
      </c>
      <c r="D264" s="27" t="s">
        <v>2</v>
      </c>
    </row>
    <row r="265" spans="1:4" ht="30" customHeight="1">
      <c r="A265" s="6" t="s">
        <v>223</v>
      </c>
      <c r="B265" s="7" t="s">
        <v>13</v>
      </c>
      <c r="C265" s="8" t="s">
        <v>14</v>
      </c>
      <c r="D265" s="27" t="s">
        <v>5</v>
      </c>
    </row>
    <row r="266" spans="1:4" ht="30" customHeight="1">
      <c r="A266" s="6" t="s">
        <v>224</v>
      </c>
      <c r="B266" s="7" t="s">
        <v>13</v>
      </c>
      <c r="C266" s="8" t="s">
        <v>14</v>
      </c>
      <c r="D266" s="27" t="s">
        <v>5</v>
      </c>
    </row>
    <row r="267" spans="1:4" ht="30" customHeight="1">
      <c r="A267" s="6" t="s">
        <v>225</v>
      </c>
      <c r="B267" s="7" t="s">
        <v>13</v>
      </c>
      <c r="C267" s="8" t="s">
        <v>14</v>
      </c>
      <c r="D267" s="27" t="s">
        <v>2</v>
      </c>
    </row>
    <row r="268" spans="1:4" ht="30" customHeight="1">
      <c r="A268" s="6" t="s">
        <v>226</v>
      </c>
      <c r="B268" s="7" t="s">
        <v>13</v>
      </c>
      <c r="C268" s="8" t="s">
        <v>14</v>
      </c>
      <c r="D268" s="27" t="s">
        <v>2</v>
      </c>
    </row>
    <row r="269" spans="1:4" ht="30" customHeight="1">
      <c r="A269" s="6" t="s">
        <v>227</v>
      </c>
      <c r="B269" s="7" t="s">
        <v>13</v>
      </c>
      <c r="C269" s="8" t="s">
        <v>14</v>
      </c>
      <c r="D269" s="27" t="s">
        <v>1</v>
      </c>
    </row>
    <row r="270" spans="1:4" ht="30" customHeight="1">
      <c r="A270" s="6" t="s">
        <v>228</v>
      </c>
      <c r="B270" s="7" t="s">
        <v>13</v>
      </c>
      <c r="C270" s="8" t="s">
        <v>14</v>
      </c>
      <c r="D270" s="27" t="s">
        <v>5</v>
      </c>
    </row>
    <row r="271" spans="1:4" ht="30" customHeight="1">
      <c r="A271" s="11" t="str">
        <f>HYPERLINK("https://www.iranwatch.org/iranian-entities/naftiran-intertrade-company","NAFTIRAN INTERTRADE CO. (NICO) LIMITED")</f>
        <v>NAFTIRAN INTERTRADE CO. (NICO) LIMITED</v>
      </c>
      <c r="B271" s="7" t="s">
        <v>39</v>
      </c>
      <c r="C271" s="8" t="s">
        <v>14</v>
      </c>
      <c r="D271" s="27" t="s">
        <v>1</v>
      </c>
    </row>
    <row r="272" spans="1:4" ht="30" customHeight="1">
      <c r="A272" s="6" t="s">
        <v>229</v>
      </c>
      <c r="B272" s="7" t="s">
        <v>13</v>
      </c>
      <c r="C272" s="8" t="s">
        <v>14</v>
      </c>
      <c r="D272" s="27" t="s">
        <v>1</v>
      </c>
    </row>
    <row r="273" spans="1:4" ht="30" customHeight="1">
      <c r="A273" s="6" t="s">
        <v>230</v>
      </c>
      <c r="B273" s="7" t="s">
        <v>13</v>
      </c>
      <c r="C273" s="8" t="s">
        <v>14</v>
      </c>
      <c r="D273" s="27" t="s">
        <v>1</v>
      </c>
    </row>
    <row r="274" spans="1:4" ht="30" customHeight="1">
      <c r="A274" s="6" t="s">
        <v>231</v>
      </c>
      <c r="B274" s="7" t="s">
        <v>13</v>
      </c>
      <c r="C274" s="8" t="s">
        <v>14</v>
      </c>
      <c r="D274" s="27" t="s">
        <v>2</v>
      </c>
    </row>
    <row r="275" spans="1:4" ht="30" customHeight="1">
      <c r="A275" s="6" t="s">
        <v>232</v>
      </c>
      <c r="B275" s="7" t="s">
        <v>13</v>
      </c>
      <c r="C275" s="8" t="s">
        <v>14</v>
      </c>
      <c r="D275" s="27" t="s">
        <v>5</v>
      </c>
    </row>
    <row r="276" spans="1:4" ht="30" customHeight="1">
      <c r="A276" s="6" t="s">
        <v>233</v>
      </c>
      <c r="B276" s="7" t="s">
        <v>21</v>
      </c>
      <c r="C276" s="8" t="s">
        <v>14</v>
      </c>
      <c r="D276" s="27" t="s">
        <v>2</v>
      </c>
    </row>
    <row r="277" spans="1:4" ht="30" customHeight="1">
      <c r="A277" s="11" t="str">
        <f>HYPERLINK("https://www.iranwatch.org/iranian-entities/national-iranian-oil-company","NATIONAL IRANIAN OIL COMPANY")</f>
        <v>NATIONAL IRANIAN OIL COMPANY</v>
      </c>
      <c r="B277" s="7" t="s">
        <v>186</v>
      </c>
      <c r="C277" s="8" t="s">
        <v>14</v>
      </c>
      <c r="D277" s="27" t="s">
        <v>1</v>
      </c>
    </row>
    <row r="278" spans="1:4" ht="30" customHeight="1">
      <c r="A278" s="6" t="s">
        <v>234</v>
      </c>
      <c r="B278" s="7" t="s">
        <v>13</v>
      </c>
      <c r="C278" s="8" t="s">
        <v>14</v>
      </c>
      <c r="D278" s="27" t="s">
        <v>1</v>
      </c>
    </row>
    <row r="279" spans="1:4" ht="30" customHeight="1">
      <c r="A279" s="6" t="s">
        <v>235</v>
      </c>
      <c r="B279" s="7" t="s">
        <v>186</v>
      </c>
      <c r="C279" s="8" t="s">
        <v>14</v>
      </c>
      <c r="D279" s="27" t="s">
        <v>5</v>
      </c>
    </row>
    <row r="280" spans="1:4" ht="30" customHeight="1">
      <c r="A280" s="6" t="s">
        <v>236</v>
      </c>
      <c r="B280" s="7" t="s">
        <v>13</v>
      </c>
      <c r="C280" s="8" t="s">
        <v>14</v>
      </c>
      <c r="D280" s="27" t="s">
        <v>5</v>
      </c>
    </row>
    <row r="281" spans="1:4" ht="30" customHeight="1">
      <c r="A281" s="11" t="str">
        <f>HYPERLINK("https://www.iranwatch.org/iranian-entities/national-petrochemical-company","NATIONAL PETROCHEMICAL COMPANY")</f>
        <v>NATIONAL PETROCHEMICAL COMPANY</v>
      </c>
      <c r="B281" s="7" t="s">
        <v>13</v>
      </c>
      <c r="C281" s="8" t="s">
        <v>14</v>
      </c>
      <c r="D281" s="27" t="s">
        <v>1</v>
      </c>
    </row>
    <row r="282" spans="1:4" ht="30" customHeight="1">
      <c r="A282" s="6" t="s">
        <v>237</v>
      </c>
      <c r="B282" s="7" t="s">
        <v>13</v>
      </c>
      <c r="C282" s="8" t="s">
        <v>14</v>
      </c>
      <c r="D282" s="27" t="s">
        <v>5</v>
      </c>
    </row>
    <row r="283" spans="1:4" ht="30" customHeight="1">
      <c r="A283" s="6" t="s">
        <v>238</v>
      </c>
      <c r="B283" s="7" t="s">
        <v>13</v>
      </c>
      <c r="C283" s="8" t="s">
        <v>14</v>
      </c>
      <c r="D283" s="27" t="s">
        <v>5</v>
      </c>
    </row>
    <row r="284" spans="1:4" ht="30" customHeight="1">
      <c r="A284" s="6" t="s">
        <v>239</v>
      </c>
      <c r="B284" s="7" t="s">
        <v>13</v>
      </c>
      <c r="C284" s="8" t="s">
        <v>14</v>
      </c>
      <c r="D284" s="27" t="s">
        <v>5</v>
      </c>
    </row>
    <row r="285" spans="1:4" ht="30" customHeight="1">
      <c r="A285" s="6" t="s">
        <v>240</v>
      </c>
      <c r="B285" s="7" t="s">
        <v>13</v>
      </c>
      <c r="C285" s="8" t="s">
        <v>14</v>
      </c>
      <c r="D285" s="27" t="s">
        <v>2</v>
      </c>
    </row>
    <row r="286" spans="1:4" ht="30" customHeight="1">
      <c r="A286" s="6" t="s">
        <v>241</v>
      </c>
      <c r="B286" s="7" t="s">
        <v>13</v>
      </c>
      <c r="C286" s="8" t="s">
        <v>14</v>
      </c>
      <c r="D286" s="27" t="s">
        <v>5</v>
      </c>
    </row>
    <row r="287" spans="1:4" ht="30" customHeight="1">
      <c r="A287" s="6" t="s">
        <v>242</v>
      </c>
      <c r="B287" s="7" t="s">
        <v>13</v>
      </c>
      <c r="C287" s="8" t="s">
        <v>14</v>
      </c>
      <c r="D287" s="27" t="s">
        <v>1</v>
      </c>
    </row>
    <row r="288" spans="1:4" ht="30" customHeight="1">
      <c r="A288" s="6" t="s">
        <v>243</v>
      </c>
      <c r="B288" s="7" t="s">
        <v>13</v>
      </c>
      <c r="C288" s="8" t="s">
        <v>14</v>
      </c>
      <c r="D288" s="27" t="s">
        <v>5</v>
      </c>
    </row>
    <row r="289" spans="1:4" ht="30" customHeight="1">
      <c r="A289" s="6" t="s">
        <v>244</v>
      </c>
      <c r="B289" s="7" t="s">
        <v>13</v>
      </c>
      <c r="C289" s="8" t="s">
        <v>14</v>
      </c>
      <c r="D289" s="27" t="s">
        <v>1</v>
      </c>
    </row>
    <row r="290" spans="1:4" ht="30" customHeight="1">
      <c r="A290" s="6" t="s">
        <v>245</v>
      </c>
      <c r="B290" s="7" t="s">
        <v>13</v>
      </c>
      <c r="C290" s="8" t="s">
        <v>14</v>
      </c>
      <c r="D290" s="27" t="s">
        <v>1</v>
      </c>
    </row>
    <row r="291" spans="1:4" ht="30" customHeight="1">
      <c r="A291" s="6" t="s">
        <v>246</v>
      </c>
      <c r="B291" s="7" t="s">
        <v>13</v>
      </c>
      <c r="C291" s="8" t="s">
        <v>14</v>
      </c>
      <c r="D291" s="27" t="s">
        <v>1</v>
      </c>
    </row>
    <row r="292" spans="1:4" ht="30" customHeight="1">
      <c r="A292" s="11" t="str">
        <f>HYPERLINK("https://www.iranwatch.org/iranian-entities/novin-energy-company","NOVIN ENERGY COMPANY")</f>
        <v>NOVIN ENERGY COMPANY</v>
      </c>
      <c r="B292" s="7" t="s">
        <v>13</v>
      </c>
      <c r="C292" s="8" t="s">
        <v>14</v>
      </c>
      <c r="D292" s="27" t="s">
        <v>4</v>
      </c>
    </row>
    <row r="293" spans="1:4" ht="30" customHeight="1">
      <c r="A293" s="6" t="s">
        <v>247</v>
      </c>
      <c r="B293" s="7" t="s">
        <v>13</v>
      </c>
      <c r="C293" s="8" t="s">
        <v>14</v>
      </c>
      <c r="D293" s="27" t="s">
        <v>4</v>
      </c>
    </row>
    <row r="294" spans="1:4" ht="30" customHeight="1">
      <c r="A294" s="6" t="s">
        <v>248</v>
      </c>
      <c r="B294" s="7" t="s">
        <v>13</v>
      </c>
      <c r="C294" s="8" t="s">
        <v>14</v>
      </c>
      <c r="D294" s="27" t="s">
        <v>1</v>
      </c>
    </row>
    <row r="295" spans="1:4" ht="30" customHeight="1">
      <c r="A295" s="11" t="str">
        <f>HYPERLINK("https://www.iranwatch.org/iranian-entities/emka-company","NUCLEAR INDUSTRY EXPLORATION AND RAW MATERIALS PRODUCTION COMPANY")</f>
        <v>NUCLEAR INDUSTRY EXPLORATION AND RAW MATERIALS PRODUCTION COMPANY</v>
      </c>
      <c r="B295" s="7" t="s">
        <v>13</v>
      </c>
      <c r="C295" s="8" t="s">
        <v>14</v>
      </c>
      <c r="D295" s="27" t="s">
        <v>4</v>
      </c>
    </row>
    <row r="296" spans="1:4" ht="30" customHeight="1">
      <c r="A296" s="6" t="s">
        <v>249</v>
      </c>
      <c r="B296" s="7" t="s">
        <v>13</v>
      </c>
      <c r="C296" s="8" t="s">
        <v>14</v>
      </c>
      <c r="D296" s="27" t="s">
        <v>4</v>
      </c>
    </row>
    <row r="297" spans="1:4" ht="30" customHeight="1">
      <c r="A297" s="11" t="str">
        <f>HYPERLINK("https://www.iranwatch.org/iranian-entities/nuclear-science-and-technology-research-institute","NUCLEAR SCIENCE AND TECHNOLOGY RESEARCH INSTITUTE")</f>
        <v>NUCLEAR SCIENCE AND TECHNOLOGY RESEARCH INSTITUTE</v>
      </c>
      <c r="B297" s="7" t="s">
        <v>13</v>
      </c>
      <c r="C297" s="8" t="s">
        <v>14</v>
      </c>
      <c r="D297" s="27" t="s">
        <v>4</v>
      </c>
    </row>
    <row r="298" spans="1:4" ht="30" customHeight="1">
      <c r="A298" s="6" t="s">
        <v>250</v>
      </c>
      <c r="B298" s="7" t="s">
        <v>13</v>
      </c>
      <c r="C298" s="8" t="s">
        <v>14</v>
      </c>
      <c r="D298" s="27" t="s">
        <v>5</v>
      </c>
    </row>
    <row r="299" spans="1:4" ht="30" customHeight="1">
      <c r="A299" s="6" t="s">
        <v>251</v>
      </c>
      <c r="B299" s="7" t="s">
        <v>13</v>
      </c>
      <c r="C299" s="8" t="s">
        <v>14</v>
      </c>
      <c r="D299" s="27" t="s">
        <v>0</v>
      </c>
    </row>
    <row r="300" spans="1:4" ht="30" customHeight="1">
      <c r="A300" s="6" t="s">
        <v>252</v>
      </c>
      <c r="B300" s="7" t="s">
        <v>13</v>
      </c>
      <c r="C300" s="8" t="s">
        <v>14</v>
      </c>
      <c r="D300" s="27" t="s">
        <v>5</v>
      </c>
    </row>
    <row r="301" spans="1:4" ht="30" customHeight="1">
      <c r="A301" s="6" t="s">
        <v>253</v>
      </c>
      <c r="B301" s="7" t="s">
        <v>13</v>
      </c>
      <c r="C301" s="8" t="s">
        <v>14</v>
      </c>
      <c r="D301" s="27" t="s">
        <v>1</v>
      </c>
    </row>
    <row r="302" spans="1:4" ht="30" customHeight="1">
      <c r="A302" s="6" t="s">
        <v>254</v>
      </c>
      <c r="B302" s="7" t="s">
        <v>21</v>
      </c>
      <c r="C302" s="8" t="s">
        <v>14</v>
      </c>
      <c r="D302" s="27" t="s">
        <v>0</v>
      </c>
    </row>
    <row r="303" spans="1:4" ht="30" customHeight="1">
      <c r="A303" s="6" t="s">
        <v>255</v>
      </c>
      <c r="B303" s="7" t="s">
        <v>13</v>
      </c>
      <c r="C303" s="8" t="s">
        <v>14</v>
      </c>
      <c r="D303" s="27" t="s">
        <v>2</v>
      </c>
    </row>
    <row r="304" spans="1:4" ht="30" customHeight="1">
      <c r="A304" s="6" t="s">
        <v>256</v>
      </c>
      <c r="B304" s="7" t="s">
        <v>21</v>
      </c>
      <c r="C304" s="8" t="s">
        <v>14</v>
      </c>
      <c r="D304" s="27" t="s">
        <v>2</v>
      </c>
    </row>
    <row r="305" spans="1:4" ht="30" customHeight="1">
      <c r="A305" s="12" t="str">
        <f>HYPERLINK("https://www.iranwatch.org/iranian-entities/one-class-properties-pty-ltd","ONE CLASS PROPERTIES (PTY) LTD.")</f>
        <v>ONE CLASS PROPERTIES (PTY) LTD.</v>
      </c>
      <c r="B305" s="7" t="s">
        <v>13</v>
      </c>
      <c r="C305" s="8" t="s">
        <v>14</v>
      </c>
      <c r="D305" s="27" t="s">
        <v>0</v>
      </c>
    </row>
    <row r="306" spans="1:4" ht="30" customHeight="1">
      <c r="A306" s="12" t="str">
        <f>HYPERLINK("https://www.iranwatch.org/iranian-entities/one-vision-investments-5-pty-ltd","ONE VISION INVESTMENTS 5 (PTY) LTD.")</f>
        <v>ONE VISION INVESTMENTS 5 (PTY) LTD.</v>
      </c>
      <c r="B306" s="7" t="s">
        <v>13</v>
      </c>
      <c r="C306" s="8" t="s">
        <v>14</v>
      </c>
      <c r="D306" s="27" t="s">
        <v>0</v>
      </c>
    </row>
    <row r="307" spans="1:4" ht="30" customHeight="1">
      <c r="A307" s="12" t="str">
        <f>HYPERLINK("https://www.iranwatch.org/iranian-entities/onerbank-zao","ONERBANK ZAO")</f>
        <v>ONERBANK ZAO</v>
      </c>
      <c r="B307" s="7" t="s">
        <v>13</v>
      </c>
      <c r="C307" s="8" t="s">
        <v>19</v>
      </c>
      <c r="D307" s="27" t="s">
        <v>0</v>
      </c>
    </row>
    <row r="308" spans="1:4" ht="30" customHeight="1">
      <c r="A308" s="6" t="s">
        <v>257</v>
      </c>
      <c r="B308" s="7" t="s">
        <v>13</v>
      </c>
      <c r="C308" s="8" t="s">
        <v>14</v>
      </c>
      <c r="D308" s="27" t="s">
        <v>6</v>
      </c>
    </row>
    <row r="309" spans="1:4" ht="30" customHeight="1">
      <c r="A309" s="6" t="s">
        <v>258</v>
      </c>
      <c r="B309" s="7" t="s">
        <v>13</v>
      </c>
      <c r="C309" s="8" t="s">
        <v>14</v>
      </c>
      <c r="D309" s="27" t="s">
        <v>5</v>
      </c>
    </row>
    <row r="310" spans="1:4" ht="30" customHeight="1">
      <c r="A310" s="6" t="s">
        <v>259</v>
      </c>
      <c r="B310" s="7" t="s">
        <v>13</v>
      </c>
      <c r="C310" s="8" t="s">
        <v>14</v>
      </c>
      <c r="D310" s="27" t="s">
        <v>5</v>
      </c>
    </row>
    <row r="311" spans="1:4" ht="30" customHeight="1">
      <c r="A311" s="6" t="s">
        <v>260</v>
      </c>
      <c r="B311" s="7" t="s">
        <v>13</v>
      </c>
      <c r="C311" s="8" t="s">
        <v>14</v>
      </c>
      <c r="D311" s="27" t="s">
        <v>5</v>
      </c>
    </row>
    <row r="312" spans="1:4" ht="30" customHeight="1">
      <c r="A312" s="11" t="str">
        <f>HYPERLINK("https://www.iranwatch.org/iranian-entities/pardis-investment-company","PARDIS INVESTMENT COMPANY")</f>
        <v>PARDIS INVESTMENT COMPANY</v>
      </c>
      <c r="B312" s="7" t="s">
        <v>13</v>
      </c>
      <c r="C312" s="8" t="s">
        <v>14</v>
      </c>
      <c r="D312" s="27" t="s">
        <v>0</v>
      </c>
    </row>
    <row r="313" spans="1:4" ht="30" customHeight="1">
      <c r="A313" s="6" t="s">
        <v>261</v>
      </c>
      <c r="B313" s="7" t="s">
        <v>13</v>
      </c>
      <c r="C313" s="8" t="s">
        <v>14</v>
      </c>
      <c r="D313" s="27" t="s">
        <v>2</v>
      </c>
    </row>
    <row r="314" spans="1:4" ht="30" customHeight="1">
      <c r="A314" s="6" t="s">
        <v>262</v>
      </c>
      <c r="B314" s="7" t="s">
        <v>13</v>
      </c>
      <c r="C314" s="8" t="s">
        <v>14</v>
      </c>
      <c r="D314" s="27" t="s">
        <v>2</v>
      </c>
    </row>
    <row r="315" spans="1:4" ht="30" customHeight="1">
      <c r="A315" s="6" t="s">
        <v>263</v>
      </c>
      <c r="B315" s="7" t="s">
        <v>13</v>
      </c>
      <c r="C315" s="8" t="s">
        <v>14</v>
      </c>
      <c r="D315" s="27" t="s">
        <v>4</v>
      </c>
    </row>
    <row r="316" spans="1:4" ht="30" customHeight="1">
      <c r="A316" s="11" t="str">
        <f>HYPERLINK("https://www.iranwatch.org/iranian-entities/pars-mcs","PARS MCS")</f>
        <v>PARS MCS</v>
      </c>
      <c r="B316" s="7" t="s">
        <v>13</v>
      </c>
      <c r="C316" s="8" t="s">
        <v>14</v>
      </c>
      <c r="D316" s="27" t="s">
        <v>2</v>
      </c>
    </row>
    <row r="317" spans="1:4" ht="30" customHeight="1">
      <c r="A317" s="6" t="s">
        <v>264</v>
      </c>
      <c r="B317" s="7" t="s">
        <v>39</v>
      </c>
      <c r="C317" s="8" t="s">
        <v>14</v>
      </c>
      <c r="D317" s="27" t="s">
        <v>2</v>
      </c>
    </row>
    <row r="318" spans="1:4" ht="30" customHeight="1">
      <c r="A318" s="11" t="str">
        <f>HYPERLINK("https://www.iranwatch.org/iranian-entities/pars-oil-and-gas-company","PARS OIL AND GAS COMPANY")</f>
        <v>PARS OIL AND GAS COMPANY</v>
      </c>
      <c r="B318" s="7" t="s">
        <v>13</v>
      </c>
      <c r="C318" s="8" t="s">
        <v>14</v>
      </c>
      <c r="D318" s="27" t="s">
        <v>1</v>
      </c>
    </row>
    <row r="319" spans="1:4" ht="30" customHeight="1">
      <c r="A319" s="6" t="s">
        <v>265</v>
      </c>
      <c r="B319" s="7" t="s">
        <v>13</v>
      </c>
      <c r="C319" s="8" t="s">
        <v>14</v>
      </c>
      <c r="D319" s="27" t="s">
        <v>1</v>
      </c>
    </row>
    <row r="320" spans="1:4" ht="30" customHeight="1">
      <c r="A320" s="6" t="s">
        <v>266</v>
      </c>
      <c r="B320" s="7" t="s">
        <v>39</v>
      </c>
      <c r="C320" s="8" t="s">
        <v>14</v>
      </c>
      <c r="D320" s="27" t="s">
        <v>2</v>
      </c>
    </row>
    <row r="321" spans="1:4" ht="30" customHeight="1">
      <c r="A321" s="6" t="s">
        <v>267</v>
      </c>
      <c r="B321" s="7" t="s">
        <v>13</v>
      </c>
      <c r="C321" s="8" t="s">
        <v>14</v>
      </c>
      <c r="D321" s="27" t="s">
        <v>1</v>
      </c>
    </row>
    <row r="322" spans="1:4" ht="30" customHeight="1">
      <c r="A322" s="6" t="s">
        <v>268</v>
      </c>
      <c r="B322" s="7" t="s">
        <v>13</v>
      </c>
      <c r="C322" s="8" t="s">
        <v>14</v>
      </c>
      <c r="D322" s="27" t="s">
        <v>5</v>
      </c>
    </row>
    <row r="323" spans="1:4" ht="30" customHeight="1">
      <c r="A323" s="6" t="s">
        <v>269</v>
      </c>
      <c r="B323" s="7" t="s">
        <v>13</v>
      </c>
      <c r="C323" s="8" t="s">
        <v>14</v>
      </c>
      <c r="D323" s="27" t="s">
        <v>2</v>
      </c>
    </row>
    <row r="324" spans="1:4" ht="30" customHeight="1">
      <c r="A324" s="6" t="s">
        <v>270</v>
      </c>
      <c r="B324" s="7" t="s">
        <v>13</v>
      </c>
      <c r="C324" s="8" t="s">
        <v>14</v>
      </c>
      <c r="D324" s="27" t="s">
        <v>1</v>
      </c>
    </row>
    <row r="325" spans="1:4" ht="30" customHeight="1">
      <c r="A325" s="6" t="s">
        <v>271</v>
      </c>
      <c r="B325" s="7" t="s">
        <v>13</v>
      </c>
      <c r="C325" s="8" t="s">
        <v>14</v>
      </c>
      <c r="D325" s="27" t="s">
        <v>1</v>
      </c>
    </row>
    <row r="326" spans="1:4" ht="30" customHeight="1">
      <c r="A326" s="6" t="s">
        <v>272</v>
      </c>
      <c r="B326" s="7" t="s">
        <v>13</v>
      </c>
      <c r="C326" s="8" t="s">
        <v>14</v>
      </c>
      <c r="D326" s="27" t="s">
        <v>5</v>
      </c>
    </row>
    <row r="327" spans="1:4" ht="30" customHeight="1">
      <c r="A327" s="6" t="s">
        <v>273</v>
      </c>
      <c r="B327" s="7" t="s">
        <v>13</v>
      </c>
      <c r="C327" s="8" t="s">
        <v>19</v>
      </c>
      <c r="D327" s="27" t="s">
        <v>0</v>
      </c>
    </row>
    <row r="328" spans="1:4" ht="30" customHeight="1">
      <c r="A328" s="6" t="s">
        <v>274</v>
      </c>
      <c r="B328" s="7" t="s">
        <v>13</v>
      </c>
      <c r="C328" s="8" t="s">
        <v>14</v>
      </c>
      <c r="D328" s="27" t="s">
        <v>1</v>
      </c>
    </row>
    <row r="329" spans="1:4" ht="30" customHeight="1">
      <c r="A329" s="6" t="s">
        <v>275</v>
      </c>
      <c r="B329" s="7" t="s">
        <v>13</v>
      </c>
      <c r="C329" s="8" t="s">
        <v>14</v>
      </c>
      <c r="D329" s="27" t="s">
        <v>2</v>
      </c>
    </row>
    <row r="330" spans="1:4" ht="30" customHeight="1">
      <c r="A330" s="6" t="s">
        <v>276</v>
      </c>
      <c r="B330" s="7" t="s">
        <v>13</v>
      </c>
      <c r="C330" s="8" t="s">
        <v>14</v>
      </c>
      <c r="D330" s="27" t="s">
        <v>5</v>
      </c>
    </row>
    <row r="331" spans="1:4" ht="30" customHeight="1">
      <c r="A331" s="11" t="str">
        <f>HYPERLINK("https://www.iranwatch.org/iranian-entities/persia-international-bank-plc","PERSIA INTERNATIONAL BANK PLC")</f>
        <v>PERSIA INTERNATIONAL BANK PLC</v>
      </c>
      <c r="B331" s="7" t="s">
        <v>21</v>
      </c>
      <c r="C331" s="8" t="s">
        <v>14</v>
      </c>
      <c r="D331" s="27" t="s">
        <v>0</v>
      </c>
    </row>
    <row r="332" spans="1:4" ht="30" customHeight="1">
      <c r="A332" s="6" t="s">
        <v>277</v>
      </c>
      <c r="B332" s="7" t="s">
        <v>13</v>
      </c>
      <c r="C332" s="8" t="s">
        <v>14</v>
      </c>
      <c r="D332" s="27" t="s">
        <v>1</v>
      </c>
    </row>
    <row r="333" spans="1:4" ht="30" customHeight="1">
      <c r="A333" s="6" t="s">
        <v>278</v>
      </c>
      <c r="B333" s="7" t="s">
        <v>21</v>
      </c>
      <c r="C333" s="8" t="s">
        <v>14</v>
      </c>
      <c r="D333" s="27" t="s">
        <v>0</v>
      </c>
    </row>
    <row r="334" spans="1:4" ht="30" customHeight="1">
      <c r="A334" s="6" t="s">
        <v>279</v>
      </c>
      <c r="B334" s="7" t="s">
        <v>13</v>
      </c>
      <c r="C334" s="8" t="s">
        <v>14</v>
      </c>
      <c r="D334" s="27" t="s">
        <v>5</v>
      </c>
    </row>
    <row r="335" spans="1:4" ht="30" customHeight="1">
      <c r="A335" s="6" t="s">
        <v>280</v>
      </c>
      <c r="B335" s="7" t="s">
        <v>13</v>
      </c>
      <c r="C335" s="8" t="s">
        <v>14</v>
      </c>
      <c r="D335" s="27" t="s">
        <v>1</v>
      </c>
    </row>
    <row r="336" spans="1:4" ht="30" customHeight="1">
      <c r="A336" s="6" t="s">
        <v>281</v>
      </c>
      <c r="B336" s="7" t="s">
        <v>13</v>
      </c>
      <c r="C336" s="8" t="s">
        <v>14</v>
      </c>
      <c r="D336" s="27" t="s">
        <v>1</v>
      </c>
    </row>
    <row r="337" spans="1:4" ht="30" customHeight="1">
      <c r="A337" s="6" t="s">
        <v>282</v>
      </c>
      <c r="B337" s="7" t="s">
        <v>13</v>
      </c>
      <c r="C337" s="8" t="s">
        <v>14</v>
      </c>
      <c r="D337" s="27" t="s">
        <v>1</v>
      </c>
    </row>
    <row r="338" spans="1:4" ht="30" customHeight="1">
      <c r="A338" s="6" t="s">
        <v>283</v>
      </c>
      <c r="B338" s="7" t="s">
        <v>13</v>
      </c>
      <c r="C338" s="8" t="s">
        <v>14</v>
      </c>
      <c r="D338" s="27" t="s">
        <v>1</v>
      </c>
    </row>
    <row r="339" spans="1:4" ht="30" customHeight="1">
      <c r="A339" s="6" t="s">
        <v>284</v>
      </c>
      <c r="B339" s="7" t="s">
        <v>13</v>
      </c>
      <c r="C339" s="8" t="s">
        <v>14</v>
      </c>
      <c r="D339" s="27" t="s">
        <v>1</v>
      </c>
    </row>
    <row r="340" spans="1:4" ht="30" customHeight="1">
      <c r="A340" s="6" t="s">
        <v>285</v>
      </c>
      <c r="B340" s="7" t="s">
        <v>13</v>
      </c>
      <c r="C340" s="8" t="s">
        <v>14</v>
      </c>
      <c r="D340" s="27" t="s">
        <v>1</v>
      </c>
    </row>
    <row r="341" spans="1:4" ht="30" customHeight="1">
      <c r="A341" s="6" t="s">
        <v>286</v>
      </c>
      <c r="B341" s="7" t="s">
        <v>13</v>
      </c>
      <c r="C341" s="8" t="s">
        <v>14</v>
      </c>
      <c r="D341" s="27" t="s">
        <v>1</v>
      </c>
    </row>
    <row r="342" spans="1:4" ht="30" customHeight="1">
      <c r="A342" s="6" t="s">
        <v>287</v>
      </c>
      <c r="B342" s="7" t="s">
        <v>13</v>
      </c>
      <c r="C342" s="8" t="s">
        <v>14</v>
      </c>
      <c r="D342" s="27" t="s">
        <v>6</v>
      </c>
    </row>
    <row r="343" spans="1:4" ht="30" customHeight="1">
      <c r="A343" s="6" t="s">
        <v>288</v>
      </c>
      <c r="B343" s="7" t="s">
        <v>13</v>
      </c>
      <c r="C343" s="8" t="s">
        <v>14</v>
      </c>
      <c r="D343" s="27" t="s">
        <v>1</v>
      </c>
    </row>
    <row r="344" spans="1:4" ht="30" customHeight="1">
      <c r="A344" s="6" t="s">
        <v>289</v>
      </c>
      <c r="B344" s="7" t="s">
        <v>13</v>
      </c>
      <c r="C344" s="8" t="s">
        <v>14</v>
      </c>
      <c r="D344" s="27" t="s">
        <v>1</v>
      </c>
    </row>
    <row r="345" spans="1:4" ht="30" customHeight="1">
      <c r="A345" s="6" t="s">
        <v>290</v>
      </c>
      <c r="B345" s="7" t="s">
        <v>13</v>
      </c>
      <c r="C345" s="8" t="s">
        <v>14</v>
      </c>
      <c r="D345" s="27" t="s">
        <v>6</v>
      </c>
    </row>
    <row r="346" spans="1:4" ht="30" customHeight="1">
      <c r="A346" s="6" t="s">
        <v>291</v>
      </c>
      <c r="B346" s="7" t="s">
        <v>13</v>
      </c>
      <c r="C346" s="8" t="s">
        <v>14</v>
      </c>
      <c r="D346" s="27" t="s">
        <v>1</v>
      </c>
    </row>
    <row r="347" spans="1:4" ht="30" customHeight="1">
      <c r="A347" s="11" t="str">
        <f>HYPERLINK("https://www.iranwatch.org/iranian-entities/post-bank","POST BANK OF IRAN")</f>
        <v>POST BANK OF IRAN</v>
      </c>
      <c r="B347" s="7" t="s">
        <v>48</v>
      </c>
      <c r="C347" s="8" t="s">
        <v>14</v>
      </c>
      <c r="D347" s="27" t="s">
        <v>0</v>
      </c>
    </row>
    <row r="348" spans="1:4" ht="30" customHeight="1">
      <c r="A348" s="6" t="s">
        <v>292</v>
      </c>
      <c r="B348" s="7" t="s">
        <v>13</v>
      </c>
      <c r="C348" s="8" t="s">
        <v>14</v>
      </c>
      <c r="D348" s="27" t="s">
        <v>1</v>
      </c>
    </row>
    <row r="349" spans="1:4" ht="30" customHeight="1">
      <c r="A349" s="6" t="s">
        <v>293</v>
      </c>
      <c r="B349" s="7" t="s">
        <v>13</v>
      </c>
      <c r="C349" s="8" t="s">
        <v>14</v>
      </c>
      <c r="D349" s="27" t="s">
        <v>6</v>
      </c>
    </row>
    <row r="350" spans="1:4" ht="30" customHeight="1">
      <c r="A350" s="6" t="s">
        <v>294</v>
      </c>
      <c r="B350" s="7" t="s">
        <v>13</v>
      </c>
      <c r="C350" s="8" t="s">
        <v>14</v>
      </c>
      <c r="D350" s="27" t="s">
        <v>1</v>
      </c>
    </row>
    <row r="351" spans="1:4" ht="30" customHeight="1">
      <c r="A351" s="6" t="s">
        <v>295</v>
      </c>
      <c r="B351" s="7" t="s">
        <v>13</v>
      </c>
      <c r="C351" s="8" t="s">
        <v>14</v>
      </c>
      <c r="D351" s="27" t="s">
        <v>4</v>
      </c>
    </row>
    <row r="352" spans="1:4" ht="30" customHeight="1">
      <c r="A352" s="6" t="s">
        <v>296</v>
      </c>
      <c r="B352" s="7" t="s">
        <v>13</v>
      </c>
      <c r="C352" s="8" t="s">
        <v>14</v>
      </c>
      <c r="D352" s="27" t="s">
        <v>5</v>
      </c>
    </row>
    <row r="353" spans="1:4" ht="30" customHeight="1">
      <c r="A353" s="6" t="s">
        <v>297</v>
      </c>
      <c r="B353" s="7" t="s">
        <v>13</v>
      </c>
      <c r="C353" s="8" t="s">
        <v>14</v>
      </c>
      <c r="D353" s="27" t="s">
        <v>1</v>
      </c>
    </row>
    <row r="354" spans="1:4" ht="30" customHeight="1">
      <c r="A354" s="6" t="s">
        <v>298</v>
      </c>
      <c r="B354" s="7" t="s">
        <v>13</v>
      </c>
      <c r="C354" s="8" t="s">
        <v>14</v>
      </c>
      <c r="D354" s="27" t="s">
        <v>2</v>
      </c>
    </row>
    <row r="355" spans="1:4" ht="30" customHeight="1">
      <c r="A355" s="6" t="s">
        <v>299</v>
      </c>
      <c r="B355" s="7" t="s">
        <v>13</v>
      </c>
      <c r="C355" s="8" t="s">
        <v>14</v>
      </c>
      <c r="D355" s="27" t="s">
        <v>2</v>
      </c>
    </row>
    <row r="356" spans="1:4" ht="30" customHeight="1">
      <c r="A356" s="6" t="s">
        <v>300</v>
      </c>
      <c r="B356" s="7" t="s">
        <v>13</v>
      </c>
      <c r="C356" s="8" t="s">
        <v>14</v>
      </c>
      <c r="D356" s="27" t="s">
        <v>2</v>
      </c>
    </row>
    <row r="357" spans="1:4" ht="30" customHeight="1">
      <c r="A357" s="6" t="s">
        <v>301</v>
      </c>
      <c r="B357" s="7" t="s">
        <v>13</v>
      </c>
      <c r="C357" s="8" t="s">
        <v>14</v>
      </c>
      <c r="D357" s="27" t="s">
        <v>4</v>
      </c>
    </row>
    <row r="358" spans="1:4" ht="30" customHeight="1">
      <c r="A358" s="6" t="s">
        <v>302</v>
      </c>
      <c r="B358" s="7" t="s">
        <v>13</v>
      </c>
      <c r="C358" s="8" t="s">
        <v>14</v>
      </c>
      <c r="D358" s="27" t="s">
        <v>5</v>
      </c>
    </row>
    <row r="359" spans="1:4" ht="30" customHeight="1">
      <c r="A359" s="6" t="s">
        <v>303</v>
      </c>
      <c r="B359" s="7" t="s">
        <v>13</v>
      </c>
      <c r="C359" s="8" t="s">
        <v>14</v>
      </c>
      <c r="D359" s="27" t="s">
        <v>2</v>
      </c>
    </row>
    <row r="360" spans="1:4" ht="30" customHeight="1">
      <c r="A360" s="6" t="s">
        <v>304</v>
      </c>
      <c r="B360" s="7" t="s">
        <v>13</v>
      </c>
      <c r="C360" s="8" t="s">
        <v>14</v>
      </c>
      <c r="D360" s="27" t="s">
        <v>4</v>
      </c>
    </row>
    <row r="361" spans="1:4" ht="30" customHeight="1">
      <c r="A361" s="6" t="s">
        <v>305</v>
      </c>
      <c r="B361" s="7" t="s">
        <v>13</v>
      </c>
      <c r="C361" s="8" t="s">
        <v>14</v>
      </c>
      <c r="D361" s="27" t="s">
        <v>0</v>
      </c>
    </row>
    <row r="362" spans="1:4" ht="30" customHeight="1">
      <c r="A362" s="6" t="s">
        <v>306</v>
      </c>
      <c r="B362" s="7" t="s">
        <v>13</v>
      </c>
      <c r="C362" s="8" t="s">
        <v>14</v>
      </c>
      <c r="D362" s="27" t="s">
        <v>2</v>
      </c>
    </row>
    <row r="363" spans="1:4" ht="30" customHeight="1">
      <c r="A363" s="6" t="s">
        <v>307</v>
      </c>
      <c r="B363" s="7" t="s">
        <v>13</v>
      </c>
      <c r="C363" s="8" t="s">
        <v>14</v>
      </c>
      <c r="D363" s="27" t="s">
        <v>0</v>
      </c>
    </row>
    <row r="364" spans="1:4" ht="30" customHeight="1">
      <c r="A364" s="11" t="str">
        <f>HYPERLINK("https://www.iranwatch.org/iranian-entities/mohammad-reza-rezvanianzadeh","REZVANIANZADEH, Mohammed Reza")</f>
        <v>REZVANIANZADEH, Mohammed Reza</v>
      </c>
      <c r="B364" s="7" t="s">
        <v>13</v>
      </c>
      <c r="C364" s="8" t="s">
        <v>14</v>
      </c>
      <c r="D364" s="27" t="s">
        <v>4</v>
      </c>
    </row>
    <row r="365" spans="1:4" ht="30" customHeight="1">
      <c r="A365" s="6" t="s">
        <v>308</v>
      </c>
      <c r="B365" s="7" t="s">
        <v>13</v>
      </c>
      <c r="C365" s="8" t="s">
        <v>14</v>
      </c>
      <c r="D365" s="27" t="s">
        <v>6</v>
      </c>
    </row>
    <row r="366" spans="1:4" ht="30" customHeight="1">
      <c r="A366" s="6" t="s">
        <v>309</v>
      </c>
      <c r="B366" s="7" t="s">
        <v>13</v>
      </c>
      <c r="C366" s="8" t="s">
        <v>14</v>
      </c>
      <c r="D366" s="27" t="s">
        <v>2</v>
      </c>
    </row>
    <row r="367" spans="1:4" ht="30" customHeight="1">
      <c r="A367" s="6" t="s">
        <v>310</v>
      </c>
      <c r="B367" s="7" t="s">
        <v>21</v>
      </c>
      <c r="C367" s="8" t="s">
        <v>14</v>
      </c>
      <c r="D367" s="27" t="s">
        <v>0</v>
      </c>
    </row>
    <row r="368" spans="1:4" ht="30" customHeight="1">
      <c r="A368" s="6" t="s">
        <v>311</v>
      </c>
      <c r="B368" s="7" t="s">
        <v>13</v>
      </c>
      <c r="C368" s="8" t="s">
        <v>14</v>
      </c>
      <c r="D368" s="27" t="s">
        <v>2</v>
      </c>
    </row>
    <row r="369" spans="1:4" ht="30" customHeight="1">
      <c r="A369" s="6" t="s">
        <v>312</v>
      </c>
      <c r="B369" s="7" t="s">
        <v>13</v>
      </c>
      <c r="C369" s="8" t="s">
        <v>14</v>
      </c>
      <c r="D369" s="27" t="s">
        <v>4</v>
      </c>
    </row>
    <row r="370" spans="1:4" ht="30" customHeight="1">
      <c r="A370" s="12" t="str">
        <f>HYPERLINK("https://www.iranwatch.org/iranian-entities/seyed-jaber-safdari","SAFDARI, Seyed Jaber")</f>
        <v>SAFDARI, Seyed Jaber</v>
      </c>
      <c r="B370" s="7" t="s">
        <v>13</v>
      </c>
      <c r="C370" s="8" t="s">
        <v>14</v>
      </c>
      <c r="D370" s="27" t="s">
        <v>4</v>
      </c>
    </row>
    <row r="371" spans="1:4" ht="30" customHeight="1">
      <c r="A371" s="12" t="str">
        <f>HYPERLINK("https://www.iranwatch.org/iranian-entities/sapid-shipping-co","SAFIRAN PAYAM DARYA SHIPPING COMPANY")</f>
        <v>SAFIRAN PAYAM DARYA SHIPPING COMPANY</v>
      </c>
      <c r="B371" s="7" t="s">
        <v>13</v>
      </c>
      <c r="C371" s="8" t="s">
        <v>14</v>
      </c>
      <c r="D371" s="27" t="s">
        <v>5</v>
      </c>
    </row>
    <row r="372" spans="1:4" ht="30" customHeight="1">
      <c r="A372" s="6" t="s">
        <v>313</v>
      </c>
      <c r="B372" s="7" t="s">
        <v>13</v>
      </c>
      <c r="C372" s="8" t="s">
        <v>14</v>
      </c>
      <c r="D372" s="27" t="s">
        <v>2</v>
      </c>
    </row>
    <row r="373" spans="1:4" ht="30" customHeight="1">
      <c r="A373" s="6" t="s">
        <v>314</v>
      </c>
      <c r="B373" s="7" t="s">
        <v>13</v>
      </c>
      <c r="C373" s="8" t="s">
        <v>19</v>
      </c>
      <c r="D373" s="27" t="s">
        <v>0</v>
      </c>
    </row>
    <row r="374" spans="1:4" ht="30" customHeight="1">
      <c r="A374" s="6" t="s">
        <v>315</v>
      </c>
      <c r="B374" s="7" t="s">
        <v>13</v>
      </c>
      <c r="C374" s="8" t="s">
        <v>14</v>
      </c>
      <c r="D374" s="27" t="s">
        <v>5</v>
      </c>
    </row>
    <row r="375" spans="1:4" ht="30" customHeight="1">
      <c r="A375" s="6" t="s">
        <v>316</v>
      </c>
      <c r="B375" s="7" t="s">
        <v>13</v>
      </c>
      <c r="C375" s="8" t="s">
        <v>14</v>
      </c>
      <c r="D375" s="27" t="s">
        <v>5</v>
      </c>
    </row>
    <row r="376" spans="1:4" ht="30" customHeight="1">
      <c r="A376" s="6" t="s">
        <v>317</v>
      </c>
      <c r="B376" s="7" t="s">
        <v>13</v>
      </c>
      <c r="C376" s="8" t="s">
        <v>19</v>
      </c>
      <c r="D376" s="27" t="s">
        <v>0</v>
      </c>
    </row>
    <row r="377" spans="1:4" ht="30" customHeight="1">
      <c r="A377" s="6" t="s">
        <v>318</v>
      </c>
      <c r="B377" s="7" t="s">
        <v>13</v>
      </c>
      <c r="C377" s="8" t="s">
        <v>14</v>
      </c>
      <c r="D377" s="27" t="s">
        <v>5</v>
      </c>
    </row>
    <row r="378" spans="1:4" ht="30" customHeight="1">
      <c r="A378" s="6" t="s">
        <v>319</v>
      </c>
      <c r="B378" s="7" t="s">
        <v>13</v>
      </c>
      <c r="C378" s="8" t="s">
        <v>14</v>
      </c>
      <c r="D378" s="27" t="s">
        <v>2</v>
      </c>
    </row>
    <row r="379" spans="1:4" ht="30" customHeight="1">
      <c r="A379" s="6" t="s">
        <v>320</v>
      </c>
      <c r="B379" s="7" t="s">
        <v>13</v>
      </c>
      <c r="C379" s="8" t="s">
        <v>14</v>
      </c>
      <c r="D379" s="27" t="s">
        <v>2</v>
      </c>
    </row>
    <row r="380" spans="1:4" ht="30" customHeight="1">
      <c r="A380" s="6" t="s">
        <v>321</v>
      </c>
      <c r="B380" s="7" t="s">
        <v>13</v>
      </c>
      <c r="C380" s="8" t="s">
        <v>14</v>
      </c>
      <c r="D380" s="27" t="s">
        <v>0</v>
      </c>
    </row>
    <row r="381" spans="1:4" ht="30" customHeight="1">
      <c r="A381" s="6" t="s">
        <v>322</v>
      </c>
      <c r="B381" s="7" t="s">
        <v>13</v>
      </c>
      <c r="C381" s="8" t="s">
        <v>14</v>
      </c>
      <c r="D381" s="27" t="s">
        <v>2</v>
      </c>
    </row>
    <row r="382" spans="1:4" ht="30" customHeight="1">
      <c r="A382" s="6" t="s">
        <v>323</v>
      </c>
      <c r="B382" s="7" t="s">
        <v>39</v>
      </c>
      <c r="C382" s="8" t="s">
        <v>14</v>
      </c>
      <c r="D382" s="27" t="s">
        <v>5</v>
      </c>
    </row>
    <row r="383" spans="1:4" ht="30" customHeight="1">
      <c r="A383" s="6" t="s">
        <v>324</v>
      </c>
      <c r="B383" s="7" t="s">
        <v>13</v>
      </c>
      <c r="C383" s="8" t="s">
        <v>19</v>
      </c>
      <c r="D383" s="27" t="s">
        <v>0</v>
      </c>
    </row>
    <row r="384" spans="1:4" ht="30" customHeight="1">
      <c r="A384" s="6" t="s">
        <v>325</v>
      </c>
      <c r="B384" s="7" t="s">
        <v>13</v>
      </c>
      <c r="C384" s="8" t="s">
        <v>14</v>
      </c>
      <c r="D384" s="27" t="s">
        <v>5</v>
      </c>
    </row>
    <row r="385" spans="1:4" ht="30" customHeight="1">
      <c r="A385" s="6" t="s">
        <v>326</v>
      </c>
      <c r="B385" s="7" t="s">
        <v>13</v>
      </c>
      <c r="C385" s="8" t="s">
        <v>14</v>
      </c>
      <c r="D385" s="27" t="s">
        <v>5</v>
      </c>
    </row>
    <row r="386" spans="1:4" ht="30" customHeight="1">
      <c r="A386" s="6" t="s">
        <v>327</v>
      </c>
      <c r="B386" s="7" t="s">
        <v>13</v>
      </c>
      <c r="C386" s="8" t="s">
        <v>14</v>
      </c>
      <c r="D386" s="27" t="s">
        <v>6</v>
      </c>
    </row>
    <row r="387" spans="1:4" ht="30" customHeight="1">
      <c r="A387" s="11" t="str">
        <f>HYPERLINK("https://www.iranwatch.org/iranian-entities/shahid-tondgooian-petrochemical-company","SHAHID TONDGOOYAN PETROCHEMICAL COMPANY")</f>
        <v>SHAHID TONDGOOYAN PETROCHEMICAL COMPANY</v>
      </c>
      <c r="B387" s="7" t="s">
        <v>13</v>
      </c>
      <c r="C387" s="8" t="s">
        <v>14</v>
      </c>
      <c r="D387" s="27" t="s">
        <v>1</v>
      </c>
    </row>
    <row r="388" spans="1:4" ht="30" customHeight="1">
      <c r="A388" s="6" t="s">
        <v>328</v>
      </c>
      <c r="B388" s="7" t="s">
        <v>13</v>
      </c>
      <c r="C388" s="8" t="s">
        <v>14</v>
      </c>
      <c r="D388" s="27" t="s">
        <v>2</v>
      </c>
    </row>
    <row r="389" spans="1:4" ht="30" customHeight="1">
      <c r="A389" s="6" t="s">
        <v>329</v>
      </c>
      <c r="B389" s="7" t="s">
        <v>13</v>
      </c>
      <c r="C389" s="8" t="s">
        <v>14</v>
      </c>
      <c r="D389" s="27" t="s">
        <v>2</v>
      </c>
    </row>
    <row r="390" spans="1:4" ht="30" customHeight="1">
      <c r="A390" s="6" t="s">
        <v>330</v>
      </c>
      <c r="B390" s="7" t="s">
        <v>13</v>
      </c>
      <c r="C390" s="8" t="s">
        <v>14</v>
      </c>
      <c r="D390" s="27" t="s">
        <v>2</v>
      </c>
    </row>
    <row r="391" spans="1:4" ht="30" customHeight="1">
      <c r="A391" s="6" t="s">
        <v>331</v>
      </c>
      <c r="B391" s="7" t="s">
        <v>13</v>
      </c>
      <c r="C391" s="8" t="s">
        <v>14</v>
      </c>
      <c r="D391" s="27" t="s">
        <v>2</v>
      </c>
    </row>
    <row r="392" spans="1:4" ht="30" customHeight="1">
      <c r="A392" s="6" t="s">
        <v>332</v>
      </c>
      <c r="B392" s="7" t="s">
        <v>13</v>
      </c>
      <c r="C392" s="8" t="s">
        <v>14</v>
      </c>
      <c r="D392" s="27" t="s">
        <v>2</v>
      </c>
    </row>
    <row r="393" spans="1:4" ht="30" customHeight="1">
      <c r="A393" s="12" t="str">
        <f>HYPERLINK("https://www.iranwatch.org/iranian-entities/arak-petrochemical-company","SHAZAND PETROCHEMICAL COMPANY")</f>
        <v>SHAZAND PETROCHEMICAL COMPANY</v>
      </c>
      <c r="B393" s="7" t="s">
        <v>13</v>
      </c>
      <c r="C393" s="8" t="s">
        <v>14</v>
      </c>
      <c r="D393" s="27" t="s">
        <v>1</v>
      </c>
    </row>
    <row r="394" spans="1:4" ht="30" customHeight="1">
      <c r="A394" s="12" t="str">
        <f>HYPERLINK("https://www.iranwatch.org/iranian-entities/shipping-computer-services-company","SHIPPING COMPUTER SERVICES COMPANY")</f>
        <v>SHIPPING COMPUTER SERVICES COMPANY</v>
      </c>
      <c r="B394" s="7" t="s">
        <v>13</v>
      </c>
      <c r="C394" s="8" t="s">
        <v>14</v>
      </c>
      <c r="D394" s="27" t="s">
        <v>5</v>
      </c>
    </row>
    <row r="395" spans="1:4" ht="30" customHeight="1">
      <c r="A395" s="6" t="s">
        <v>333</v>
      </c>
      <c r="B395" s="7" t="s">
        <v>13</v>
      </c>
      <c r="C395" s="8" t="s">
        <v>14</v>
      </c>
      <c r="D395" s="27" t="s">
        <v>5</v>
      </c>
    </row>
    <row r="396" spans="1:4" ht="30" customHeight="1">
      <c r="A396" s="6" t="s">
        <v>334</v>
      </c>
      <c r="B396" s="7" t="s">
        <v>13</v>
      </c>
      <c r="C396" s="8" t="s">
        <v>14</v>
      </c>
      <c r="D396" s="27" t="s">
        <v>1</v>
      </c>
    </row>
    <row r="397" spans="1:4" ht="30" customHeight="1">
      <c r="A397" s="12" t="str">
        <f>HYPERLINK("https://www.iranwatch.org/iranian-entities/shomal-cement-company","SHOMAL CEMENT COMPANY")</f>
        <v>SHOMAL CEMENT COMPANY</v>
      </c>
      <c r="B397" s="7" t="s">
        <v>21</v>
      </c>
      <c r="C397" s="8" t="s">
        <v>14</v>
      </c>
      <c r="D397" s="27" t="s">
        <v>2</v>
      </c>
    </row>
    <row r="398" spans="1:4" ht="30" customHeight="1">
      <c r="A398" s="12" t="str">
        <f>HYPERLINK("https://www.iranwatch.org/suppliers/sima-general-trading-co-fze","SIMA GENERAL TRADING CO FZE")</f>
        <v>SIMA GENERAL TRADING CO FZE</v>
      </c>
      <c r="B398" s="7" t="s">
        <v>13</v>
      </c>
      <c r="C398" s="8" t="s">
        <v>14</v>
      </c>
      <c r="D398" s="27" t="s">
        <v>6</v>
      </c>
    </row>
    <row r="399" spans="1:4" ht="30" customHeight="1">
      <c r="A399" s="6" t="s">
        <v>335</v>
      </c>
      <c r="B399" s="7" t="s">
        <v>13</v>
      </c>
      <c r="C399" s="8" t="s">
        <v>14</v>
      </c>
      <c r="D399" s="27" t="s">
        <v>5</v>
      </c>
    </row>
    <row r="400" spans="1:4" ht="30" customHeight="1">
      <c r="A400" s="6" t="s">
        <v>336</v>
      </c>
      <c r="B400" s="7" t="s">
        <v>13</v>
      </c>
      <c r="C400" s="8" t="s">
        <v>14</v>
      </c>
      <c r="D400" s="27" t="s">
        <v>5</v>
      </c>
    </row>
    <row r="401" spans="1:4" ht="30" customHeight="1">
      <c r="A401" s="6" t="s">
        <v>337</v>
      </c>
      <c r="B401" s="7" t="s">
        <v>13</v>
      </c>
      <c r="C401" s="8" t="s">
        <v>14</v>
      </c>
      <c r="D401" s="27" t="s">
        <v>2</v>
      </c>
    </row>
    <row r="402" spans="1:4" ht="30" customHeight="1">
      <c r="A402" s="6" t="s">
        <v>338</v>
      </c>
      <c r="B402" s="7" t="s">
        <v>39</v>
      </c>
      <c r="C402" s="8" t="s">
        <v>14</v>
      </c>
      <c r="D402" s="27" t="s">
        <v>6</v>
      </c>
    </row>
    <row r="403" spans="1:4" ht="30" customHeight="1">
      <c r="A403" s="11" t="str">
        <f>HYPERLINK("https://www.iranwatch.org/iranian-entities/south-shipping-line-iran","SOUTH SHIPPING LINES - IRAN LINE")</f>
        <v>SOUTH SHIPPING LINES - IRAN LINE</v>
      </c>
      <c r="B403" s="7" t="s">
        <v>186</v>
      </c>
      <c r="C403" s="8" t="s">
        <v>14</v>
      </c>
      <c r="D403" s="27" t="s">
        <v>5</v>
      </c>
    </row>
    <row r="404" spans="1:4" ht="30" customHeight="1">
      <c r="A404" s="6" t="s">
        <v>339</v>
      </c>
      <c r="B404" s="7" t="s">
        <v>13</v>
      </c>
      <c r="C404" s="8" t="s">
        <v>14</v>
      </c>
      <c r="D404" s="27" t="s">
        <v>5</v>
      </c>
    </row>
    <row r="405" spans="1:4" ht="30" customHeight="1">
      <c r="A405" s="6" t="s">
        <v>340</v>
      </c>
      <c r="B405" s="7" t="s">
        <v>13</v>
      </c>
      <c r="C405" s="8" t="s">
        <v>14</v>
      </c>
      <c r="D405" s="27" t="s">
        <v>5</v>
      </c>
    </row>
    <row r="406" spans="1:4" ht="30" customHeight="1">
      <c r="A406" s="6" t="s">
        <v>341</v>
      </c>
      <c r="B406" s="7" t="s">
        <v>13</v>
      </c>
      <c r="C406" s="8" t="s">
        <v>14</v>
      </c>
      <c r="D406" s="27" t="s">
        <v>5</v>
      </c>
    </row>
    <row r="407" spans="1:4" ht="30" customHeight="1">
      <c r="A407" s="6" t="s">
        <v>342</v>
      </c>
      <c r="B407" s="7" t="s">
        <v>13</v>
      </c>
      <c r="C407" s="8" t="s">
        <v>14</v>
      </c>
      <c r="D407" s="27" t="s">
        <v>5</v>
      </c>
    </row>
    <row r="408" spans="1:4" ht="30" customHeight="1">
      <c r="A408" s="6" t="s">
        <v>343</v>
      </c>
      <c r="B408" s="7" t="s">
        <v>13</v>
      </c>
      <c r="C408" s="8" t="s">
        <v>14</v>
      </c>
      <c r="D408" s="27" t="s">
        <v>6</v>
      </c>
    </row>
    <row r="409" spans="1:4" ht="30" customHeight="1">
      <c r="A409" s="6" t="s">
        <v>344</v>
      </c>
      <c r="B409" s="7" t="s">
        <v>13</v>
      </c>
      <c r="C409" s="8" t="s">
        <v>14</v>
      </c>
      <c r="D409" s="27" t="s">
        <v>6</v>
      </c>
    </row>
    <row r="410" spans="1:4" ht="30" customHeight="1">
      <c r="A410" s="6" t="s">
        <v>345</v>
      </c>
      <c r="B410" s="7" t="s">
        <v>13</v>
      </c>
      <c r="C410" s="8" t="s">
        <v>14</v>
      </c>
      <c r="D410" s="27" t="s">
        <v>1</v>
      </c>
    </row>
    <row r="411" spans="1:4" ht="30" customHeight="1">
      <c r="A411" s="11" t="str">
        <f>HYPERLINK("https://www.iranwatch.org/iranian-entities/tabriz-petrochemical-company","TABRIZ PETROCHEMICAL COMPANY")</f>
        <v>TABRIZ PETROCHEMICAL COMPANY</v>
      </c>
      <c r="B411" s="7" t="s">
        <v>13</v>
      </c>
      <c r="C411" s="8" t="s">
        <v>14</v>
      </c>
      <c r="D411" s="27" t="s">
        <v>1</v>
      </c>
    </row>
    <row r="412" spans="1:4" ht="30" customHeight="1">
      <c r="A412" s="6" t="s">
        <v>346</v>
      </c>
      <c r="B412" s="7" t="s">
        <v>13</v>
      </c>
      <c r="C412" s="8" t="s">
        <v>14</v>
      </c>
      <c r="D412" s="27" t="s">
        <v>0</v>
      </c>
    </row>
    <row r="413" spans="1:4" ht="30" customHeight="1">
      <c r="A413" s="6" t="s">
        <v>347</v>
      </c>
      <c r="B413" s="7" t="s">
        <v>13</v>
      </c>
      <c r="C413" s="8" t="s">
        <v>14</v>
      </c>
      <c r="D413" s="27" t="s">
        <v>2</v>
      </c>
    </row>
    <row r="414" spans="1:4" ht="30" customHeight="1">
      <c r="A414" s="6" t="s">
        <v>348</v>
      </c>
      <c r="B414" s="7" t="s">
        <v>13</v>
      </c>
      <c r="C414" s="8" t="s">
        <v>14</v>
      </c>
      <c r="D414" s="27" t="s">
        <v>0</v>
      </c>
    </row>
    <row r="415" spans="1:4" ht="30" customHeight="1">
      <c r="A415" s="11" t="str">
        <f>HYPERLINK("https://www.iranwatch.org/iranian-entities/tadbir-energy-development-group","TADBIR ENERGY DEVELOPMENT GROUP CO.")</f>
        <v>TADBIR ENERGY DEVELOPMENT GROUP CO.</v>
      </c>
      <c r="B415" s="7" t="s">
        <v>13</v>
      </c>
      <c r="C415" s="8" t="s">
        <v>14</v>
      </c>
      <c r="D415" s="27" t="s">
        <v>1</v>
      </c>
    </row>
    <row r="416" spans="1:4" ht="30" customHeight="1">
      <c r="A416" s="6" t="s">
        <v>349</v>
      </c>
      <c r="B416" s="7" t="s">
        <v>13</v>
      </c>
      <c r="C416" s="8" t="s">
        <v>14</v>
      </c>
      <c r="D416" s="27" t="s">
        <v>0</v>
      </c>
    </row>
    <row r="417" spans="1:4" ht="30" customHeight="1">
      <c r="A417" s="6" t="s">
        <v>350</v>
      </c>
      <c r="B417" s="7" t="s">
        <v>39</v>
      </c>
      <c r="C417" s="8" t="s">
        <v>14</v>
      </c>
      <c r="D417" s="27" t="s">
        <v>6</v>
      </c>
    </row>
    <row r="418" spans="1:4" ht="30" customHeight="1">
      <c r="A418" s="11" t="str">
        <f>HYPERLINK("https://www.iranwatch.org/iranian-entities/tamas-company","TAMAS COMPANY")</f>
        <v>TAMAS COMPANY</v>
      </c>
      <c r="B418" s="7" t="s">
        <v>13</v>
      </c>
      <c r="C418" s="8" t="s">
        <v>14</v>
      </c>
      <c r="D418" s="27" t="s">
        <v>4</v>
      </c>
    </row>
    <row r="419" spans="1:4" ht="30" customHeight="1">
      <c r="A419" s="6" t="s">
        <v>351</v>
      </c>
      <c r="B419" s="7" t="s">
        <v>13</v>
      </c>
      <c r="C419" s="8" t="s">
        <v>14</v>
      </c>
      <c r="D419" s="27" t="s">
        <v>5</v>
      </c>
    </row>
    <row r="420" spans="1:4" ht="30" customHeight="1">
      <c r="A420" s="6" t="s">
        <v>352</v>
      </c>
      <c r="B420" s="7" t="s">
        <v>13</v>
      </c>
      <c r="C420" s="8" t="s">
        <v>14</v>
      </c>
      <c r="D420" s="27" t="s">
        <v>5</v>
      </c>
    </row>
    <row r="421" spans="1:4" ht="30" customHeight="1">
      <c r="A421" s="6" t="s">
        <v>353</v>
      </c>
      <c r="B421" s="7" t="s">
        <v>13</v>
      </c>
      <c r="C421" s="8" t="s">
        <v>19</v>
      </c>
      <c r="D421" s="27" t="s">
        <v>0</v>
      </c>
    </row>
    <row r="422" spans="1:4" ht="30" customHeight="1">
      <c r="A422" s="6" t="s">
        <v>354</v>
      </c>
      <c r="B422" s="7" t="s">
        <v>13</v>
      </c>
      <c r="C422" s="8" t="s">
        <v>14</v>
      </c>
      <c r="D422" s="27" t="s">
        <v>5</v>
      </c>
    </row>
    <row r="423" spans="1:4" ht="30" customHeight="1">
      <c r="A423" s="6" t="s">
        <v>355</v>
      </c>
      <c r="B423" s="7" t="s">
        <v>21</v>
      </c>
      <c r="C423" s="8" t="s">
        <v>14</v>
      </c>
      <c r="D423" s="27" t="s">
        <v>6</v>
      </c>
    </row>
    <row r="424" spans="1:4" ht="30" customHeight="1">
      <c r="A424" s="6" t="s">
        <v>356</v>
      </c>
      <c r="B424" s="7" t="s">
        <v>13</v>
      </c>
      <c r="C424" s="8" t="s">
        <v>14</v>
      </c>
      <c r="D424" s="27" t="s">
        <v>2</v>
      </c>
    </row>
    <row r="425" spans="1:4" ht="30" customHeight="1">
      <c r="A425" s="11" t="str">
        <f>HYPERLINK("https://www.iranwatch.org/iranian-entities/sureh","THE NUCLEAR REACTORS FUEL COMPANY")</f>
        <v>THE NUCLEAR REACTORS FUEL COMPANY</v>
      </c>
      <c r="B425" s="7" t="s">
        <v>13</v>
      </c>
      <c r="C425" s="8" t="s">
        <v>14</v>
      </c>
      <c r="D425" s="27" t="s">
        <v>4</v>
      </c>
    </row>
    <row r="426" spans="1:4" ht="30" customHeight="1">
      <c r="A426" s="6" t="s">
        <v>357</v>
      </c>
      <c r="B426" s="7" t="s">
        <v>358</v>
      </c>
      <c r="C426" s="8" t="s">
        <v>14</v>
      </c>
      <c r="D426" s="27" t="s">
        <v>3</v>
      </c>
    </row>
    <row r="427" spans="1:4" ht="30" customHeight="1">
      <c r="A427" s="6" t="s">
        <v>359</v>
      </c>
      <c r="B427" s="7" t="s">
        <v>13</v>
      </c>
      <c r="C427" s="8" t="s">
        <v>14</v>
      </c>
      <c r="D427" s="27" t="s">
        <v>2</v>
      </c>
    </row>
    <row r="428" spans="1:4" ht="30" customHeight="1">
      <c r="A428" s="6" t="s">
        <v>360</v>
      </c>
      <c r="B428" s="7" t="s">
        <v>21</v>
      </c>
      <c r="C428" s="8" t="s">
        <v>14</v>
      </c>
      <c r="D428" s="27" t="s">
        <v>0</v>
      </c>
    </row>
    <row r="429" spans="1:4" ht="30" customHeight="1">
      <c r="A429" s="6" t="s">
        <v>361</v>
      </c>
      <c r="B429" s="7" t="s">
        <v>21</v>
      </c>
      <c r="C429" s="8" t="s">
        <v>14</v>
      </c>
      <c r="D429" s="27" t="s">
        <v>6</v>
      </c>
    </row>
    <row r="430" spans="1:4" ht="30" customHeight="1">
      <c r="A430" s="11" t="str">
        <f>HYPERLINK("https://www.iranwatch.org/iranian-entities/bank-melli-iran-investment-company","TOSE-E MELLI GROUP INVESTMENT COMPANY")</f>
        <v>TOSE-E MELLI GROUP INVESTMENT COMPANY</v>
      </c>
      <c r="B430" s="7" t="s">
        <v>21</v>
      </c>
      <c r="C430" s="8" t="s">
        <v>14</v>
      </c>
      <c r="D430" s="27" t="s">
        <v>0</v>
      </c>
    </row>
    <row r="431" spans="1:4" ht="30" customHeight="1">
      <c r="A431" s="6" t="s">
        <v>362</v>
      </c>
      <c r="B431" s="7" t="s">
        <v>21</v>
      </c>
      <c r="C431" s="8" t="s">
        <v>14</v>
      </c>
      <c r="D431" s="27" t="s">
        <v>0</v>
      </c>
    </row>
    <row r="432" spans="1:4" ht="30" customHeight="1">
      <c r="A432" s="6" t="s">
        <v>363</v>
      </c>
      <c r="B432" s="7" t="s">
        <v>13</v>
      </c>
      <c r="C432" s="8" t="s">
        <v>14</v>
      </c>
      <c r="D432" s="27" t="s">
        <v>6</v>
      </c>
    </row>
    <row r="433" spans="1:4" ht="30" customHeight="1">
      <c r="A433" s="6" t="s">
        <v>364</v>
      </c>
      <c r="B433" s="7" t="s">
        <v>13</v>
      </c>
      <c r="C433" s="8" t="s">
        <v>19</v>
      </c>
      <c r="D433" s="27" t="s">
        <v>0</v>
      </c>
    </row>
    <row r="434" spans="1:4" ht="30" customHeight="1">
      <c r="A434" s="6" t="s">
        <v>365</v>
      </c>
      <c r="B434" s="7" t="s">
        <v>13</v>
      </c>
      <c r="C434" s="8" t="s">
        <v>19</v>
      </c>
      <c r="D434" s="27" t="s">
        <v>0</v>
      </c>
    </row>
    <row r="435" spans="1:4" ht="30" customHeight="1">
      <c r="A435" s="6" t="s">
        <v>366</v>
      </c>
      <c r="B435" s="7" t="s">
        <v>13</v>
      </c>
      <c r="C435" s="8" t="s">
        <v>14</v>
      </c>
      <c r="D435" s="27" t="s">
        <v>5</v>
      </c>
    </row>
    <row r="436" spans="1:4" ht="30" customHeight="1">
      <c r="A436" s="6" t="s">
        <v>367</v>
      </c>
      <c r="B436" s="7" t="s">
        <v>13</v>
      </c>
      <c r="C436" s="8" t="s">
        <v>14</v>
      </c>
      <c r="D436" s="27" t="s">
        <v>5</v>
      </c>
    </row>
    <row r="437" spans="1:4" ht="30" customHeight="1">
      <c r="A437" s="6" t="s">
        <v>368</v>
      </c>
      <c r="B437" s="7" t="s">
        <v>13</v>
      </c>
      <c r="C437" s="8" t="s">
        <v>14</v>
      </c>
      <c r="D437" s="27" t="s">
        <v>5</v>
      </c>
    </row>
    <row r="438" spans="1:4" ht="30" customHeight="1">
      <c r="A438" s="6" t="s">
        <v>369</v>
      </c>
      <c r="B438" s="7" t="s">
        <v>13</v>
      </c>
      <c r="C438" s="8" t="s">
        <v>14</v>
      </c>
      <c r="D438" s="27" t="s">
        <v>5</v>
      </c>
    </row>
    <row r="439" spans="1:4" ht="30" customHeight="1">
      <c r="A439" s="12" t="str">
        <f>HYPERLINK("https://www.iranwatch.org/iranian-entities/uranium-processing-and-nuclear-fuel-production-company","URANIUM PROCESSING AND NUCLEAR FUEL COMPANY")</f>
        <v>URANIUM PROCESSING AND NUCLEAR FUEL COMPANY</v>
      </c>
      <c r="B439" s="7" t="s">
        <v>13</v>
      </c>
      <c r="C439" s="8" t="s">
        <v>14</v>
      </c>
      <c r="D439" s="27" t="s">
        <v>4</v>
      </c>
    </row>
    <row r="440" spans="1:4" ht="30" customHeight="1">
      <c r="A440" s="12" t="str">
        <f>HYPERLINK("https://www.iranwatch.org/iranian-entities/valfajr-8th-shipping-line-co-ssk","VALFAJR SHIPPING COMPANY PJS")</f>
        <v>VALFAJR SHIPPING COMPANY PJS</v>
      </c>
      <c r="B440" s="7" t="s">
        <v>13</v>
      </c>
      <c r="C440" s="8" t="s">
        <v>14</v>
      </c>
      <c r="D440" s="27" t="s">
        <v>5</v>
      </c>
    </row>
    <row r="441" spans="1:4" ht="30" customHeight="1">
      <c r="A441" s="6" t="s">
        <v>370</v>
      </c>
      <c r="B441" s="7" t="s">
        <v>13</v>
      </c>
      <c r="C441" s="8" t="s">
        <v>14</v>
      </c>
      <c r="D441" s="27" t="s">
        <v>2</v>
      </c>
    </row>
    <row r="442" spans="1:4" ht="30" customHeight="1">
      <c r="A442" s="12" t="str">
        <f>HYPERLINK("https://www.iranwatch.org/iranian-entities/west-sun-trade-gmbh","WEST SUN TRADE GMBH")</f>
        <v>WEST SUN TRADE GMBH</v>
      </c>
      <c r="B442" s="7" t="s">
        <v>13</v>
      </c>
      <c r="C442" s="8" t="s">
        <v>14</v>
      </c>
      <c r="D442" s="27" t="s">
        <v>6</v>
      </c>
    </row>
    <row r="443" spans="1:4" ht="30" customHeight="1">
      <c r="A443" s="12" t="str">
        <f>HYPERLINK("https://www.iranwatch.org/suppliers/sinose-maritime-pte-ltd","WITSHIPPING MARITIME PTE LTD")</f>
        <v>WITSHIPPING MARITIME PTE LTD</v>
      </c>
      <c r="B443" s="7" t="s">
        <v>13</v>
      </c>
      <c r="C443" s="8" t="s">
        <v>14</v>
      </c>
      <c r="D443" s="27" t="s">
        <v>5</v>
      </c>
    </row>
    <row r="444" spans="1:4" ht="30" customHeight="1">
      <c r="A444" s="6" t="s">
        <v>371</v>
      </c>
      <c r="B444" s="7" t="s">
        <v>13</v>
      </c>
      <c r="C444" s="8" t="s">
        <v>14</v>
      </c>
      <c r="D444" s="27" t="s">
        <v>5</v>
      </c>
    </row>
    <row r="445" spans="1:4" ht="30" customHeight="1">
      <c r="A445" s="6" t="s">
        <v>372</v>
      </c>
      <c r="B445" s="7" t="s">
        <v>13</v>
      </c>
      <c r="C445" s="8" t="s">
        <v>14</v>
      </c>
      <c r="D445" s="27" t="s">
        <v>5</v>
      </c>
    </row>
    <row r="446" spans="1:4" ht="30" customHeight="1">
      <c r="A446" s="6" t="s">
        <v>373</v>
      </c>
      <c r="B446" s="7" t="s">
        <v>13</v>
      </c>
      <c r="C446" s="8" t="s">
        <v>14</v>
      </c>
      <c r="D446" s="27" t="s">
        <v>2</v>
      </c>
    </row>
    <row r="447" spans="1:4" ht="30" customHeight="1">
      <c r="A447" s="6" t="s">
        <v>374</v>
      </c>
      <c r="B447" s="7" t="s">
        <v>13</v>
      </c>
      <c r="C447" s="8" t="s">
        <v>14</v>
      </c>
      <c r="D447" s="27" t="s">
        <v>375</v>
      </c>
    </row>
    <row r="448" spans="1:4" ht="30" customHeight="1">
      <c r="A448" s="6" t="s">
        <v>376</v>
      </c>
      <c r="B448" s="7" t="s">
        <v>13</v>
      </c>
      <c r="C448" s="8" t="s">
        <v>19</v>
      </c>
      <c r="D448" s="27" t="s">
        <v>0</v>
      </c>
    </row>
    <row r="449" spans="1:4" ht="30" customHeight="1">
      <c r="A449" s="6" t="s">
        <v>377</v>
      </c>
      <c r="B449" s="7" t="s">
        <v>13</v>
      </c>
      <c r="C449" s="8" t="s">
        <v>14</v>
      </c>
      <c r="D449" s="27" t="s">
        <v>2</v>
      </c>
    </row>
    <row r="450" spans="1:4" ht="30" customHeight="1">
      <c r="A450" s="6" t="s">
        <v>378</v>
      </c>
      <c r="B450" s="7" t="s">
        <v>13</v>
      </c>
      <c r="C450" s="8" t="s">
        <v>14</v>
      </c>
      <c r="D450" s="27" t="s">
        <v>1</v>
      </c>
    </row>
    <row r="451" spans="1:4" ht="22.5" customHeight="1">
      <c r="A451" s="33" t="s">
        <v>379</v>
      </c>
      <c r="B451" s="31"/>
      <c r="C451" s="31"/>
      <c r="D451" s="32"/>
    </row>
    <row r="452" spans="1:4" ht="30" customHeight="1">
      <c r="A452" s="13" t="s">
        <v>380</v>
      </c>
      <c r="B452" s="7" t="s">
        <v>13</v>
      </c>
      <c r="C452" s="8" t="s">
        <v>14</v>
      </c>
      <c r="D452" s="27" t="s">
        <v>5</v>
      </c>
    </row>
    <row r="453" spans="1:4" ht="30" customHeight="1">
      <c r="A453" s="13" t="s">
        <v>381</v>
      </c>
      <c r="B453" s="7" t="s">
        <v>13</v>
      </c>
      <c r="C453" s="8" t="s">
        <v>14</v>
      </c>
      <c r="D453" s="27" t="s">
        <v>5</v>
      </c>
    </row>
    <row r="454" spans="1:4" ht="30" customHeight="1">
      <c r="A454" s="13" t="s">
        <v>382</v>
      </c>
      <c r="B454" s="7" t="s">
        <v>13</v>
      </c>
      <c r="C454" s="8" t="s">
        <v>14</v>
      </c>
      <c r="D454" s="27" t="s">
        <v>5</v>
      </c>
    </row>
    <row r="455" spans="1:4" ht="30" customHeight="1">
      <c r="A455" s="13" t="s">
        <v>383</v>
      </c>
      <c r="B455" s="7" t="s">
        <v>13</v>
      </c>
      <c r="C455" s="8" t="s">
        <v>14</v>
      </c>
      <c r="D455" s="27" t="s">
        <v>5</v>
      </c>
    </row>
    <row r="456" spans="1:4" ht="30" customHeight="1">
      <c r="A456" s="13" t="s">
        <v>384</v>
      </c>
      <c r="B456" s="7" t="s">
        <v>13</v>
      </c>
      <c r="C456" s="8" t="s">
        <v>14</v>
      </c>
      <c r="D456" s="27" t="s">
        <v>5</v>
      </c>
    </row>
    <row r="457" spans="1:4" ht="30" customHeight="1">
      <c r="A457" s="13" t="s">
        <v>385</v>
      </c>
      <c r="B457" s="7" t="s">
        <v>13</v>
      </c>
      <c r="C457" s="8" t="s">
        <v>14</v>
      </c>
      <c r="D457" s="27" t="s">
        <v>5</v>
      </c>
    </row>
    <row r="458" spans="1:4" ht="30" customHeight="1">
      <c r="A458" s="13" t="s">
        <v>386</v>
      </c>
      <c r="B458" s="7" t="s">
        <v>13</v>
      </c>
      <c r="C458" s="8" t="s">
        <v>14</v>
      </c>
      <c r="D458" s="27" t="s">
        <v>5</v>
      </c>
    </row>
    <row r="459" spans="1:4" ht="30" customHeight="1">
      <c r="A459" s="13" t="s">
        <v>387</v>
      </c>
      <c r="B459" s="7" t="s">
        <v>13</v>
      </c>
      <c r="C459" s="8" t="s">
        <v>14</v>
      </c>
      <c r="D459" s="27" t="s">
        <v>5</v>
      </c>
    </row>
    <row r="460" spans="1:4" ht="30" customHeight="1">
      <c r="A460" s="13" t="s">
        <v>388</v>
      </c>
      <c r="B460" s="7" t="s">
        <v>13</v>
      </c>
      <c r="C460" s="8" t="s">
        <v>14</v>
      </c>
      <c r="D460" s="27" t="s">
        <v>5</v>
      </c>
    </row>
    <row r="461" spans="1:4" ht="30" customHeight="1">
      <c r="A461" s="13" t="s">
        <v>389</v>
      </c>
      <c r="B461" s="7" t="s">
        <v>13</v>
      </c>
      <c r="C461" s="8" t="s">
        <v>14</v>
      </c>
      <c r="D461" s="27" t="s">
        <v>5</v>
      </c>
    </row>
    <row r="462" spans="1:4" ht="30" customHeight="1">
      <c r="A462" s="13" t="s">
        <v>390</v>
      </c>
      <c r="B462" s="7" t="s">
        <v>13</v>
      </c>
      <c r="C462" s="8" t="s">
        <v>14</v>
      </c>
      <c r="D462" s="27" t="s">
        <v>5</v>
      </c>
    </row>
    <row r="463" spans="1:4" ht="30" customHeight="1">
      <c r="A463" s="13" t="s">
        <v>391</v>
      </c>
      <c r="B463" s="7" t="s">
        <v>13</v>
      </c>
      <c r="C463" s="8" t="s">
        <v>14</v>
      </c>
      <c r="D463" s="27" t="s">
        <v>5</v>
      </c>
    </row>
    <row r="464" spans="1:4" ht="30" customHeight="1">
      <c r="A464" s="13" t="s">
        <v>392</v>
      </c>
      <c r="B464" s="7" t="s">
        <v>13</v>
      </c>
      <c r="C464" s="8" t="s">
        <v>14</v>
      </c>
      <c r="D464" s="27" t="s">
        <v>5</v>
      </c>
    </row>
    <row r="465" spans="1:4" ht="30" customHeight="1">
      <c r="A465" s="13" t="s">
        <v>393</v>
      </c>
      <c r="B465" s="7" t="s">
        <v>13</v>
      </c>
      <c r="C465" s="8" t="s">
        <v>14</v>
      </c>
      <c r="D465" s="27" t="s">
        <v>5</v>
      </c>
    </row>
    <row r="466" spans="1:4" ht="30" customHeight="1">
      <c r="A466" s="13" t="s">
        <v>394</v>
      </c>
      <c r="B466" s="7" t="s">
        <v>13</v>
      </c>
      <c r="C466" s="8" t="s">
        <v>14</v>
      </c>
      <c r="D466" s="27" t="s">
        <v>5</v>
      </c>
    </row>
    <row r="467" spans="1:4" ht="30" customHeight="1">
      <c r="A467" s="13" t="s">
        <v>395</v>
      </c>
      <c r="B467" s="7" t="s">
        <v>13</v>
      </c>
      <c r="C467" s="8" t="s">
        <v>14</v>
      </c>
      <c r="D467" s="27" t="s">
        <v>5</v>
      </c>
    </row>
    <row r="468" spans="1:4" ht="30" customHeight="1">
      <c r="A468" s="13" t="s">
        <v>396</v>
      </c>
      <c r="B468" s="7" t="s">
        <v>13</v>
      </c>
      <c r="C468" s="8" t="s">
        <v>14</v>
      </c>
      <c r="D468" s="27" t="s">
        <v>5</v>
      </c>
    </row>
    <row r="469" spans="1:4" ht="30" customHeight="1">
      <c r="A469" s="13" t="s">
        <v>397</v>
      </c>
      <c r="B469" s="7" t="s">
        <v>13</v>
      </c>
      <c r="C469" s="8" t="s">
        <v>14</v>
      </c>
      <c r="D469" s="27" t="s">
        <v>5</v>
      </c>
    </row>
    <row r="470" spans="1:4" ht="30" customHeight="1">
      <c r="A470" s="13" t="s">
        <v>398</v>
      </c>
      <c r="B470" s="7" t="s">
        <v>13</v>
      </c>
      <c r="C470" s="8" t="s">
        <v>14</v>
      </c>
      <c r="D470" s="27" t="s">
        <v>5</v>
      </c>
    </row>
    <row r="471" spans="1:4" ht="30" customHeight="1">
      <c r="A471" s="13" t="s">
        <v>399</v>
      </c>
      <c r="B471" s="7" t="s">
        <v>13</v>
      </c>
      <c r="C471" s="8" t="s">
        <v>14</v>
      </c>
      <c r="D471" s="27" t="s">
        <v>5</v>
      </c>
    </row>
    <row r="472" spans="1:4" ht="30" customHeight="1">
      <c r="A472" s="13" t="s">
        <v>400</v>
      </c>
      <c r="B472" s="7" t="s">
        <v>13</v>
      </c>
      <c r="C472" s="8" t="s">
        <v>14</v>
      </c>
      <c r="D472" s="27" t="s">
        <v>5</v>
      </c>
    </row>
    <row r="473" spans="1:4" ht="30" customHeight="1">
      <c r="A473" s="13" t="s">
        <v>401</v>
      </c>
      <c r="B473" s="7" t="s">
        <v>13</v>
      </c>
      <c r="C473" s="8" t="s">
        <v>14</v>
      </c>
      <c r="D473" s="27" t="s">
        <v>5</v>
      </c>
    </row>
    <row r="474" spans="1:4" ht="30" customHeight="1">
      <c r="A474" s="13" t="s">
        <v>402</v>
      </c>
      <c r="B474" s="7" t="s">
        <v>13</v>
      </c>
      <c r="C474" s="8" t="s">
        <v>14</v>
      </c>
      <c r="D474" s="27" t="s">
        <v>5</v>
      </c>
    </row>
    <row r="475" spans="1:4" ht="30" customHeight="1">
      <c r="A475" s="13" t="s">
        <v>403</v>
      </c>
      <c r="B475" s="7" t="s">
        <v>13</v>
      </c>
      <c r="C475" s="8" t="s">
        <v>14</v>
      </c>
      <c r="D475" s="27" t="s">
        <v>5</v>
      </c>
    </row>
    <row r="476" spans="1:4" ht="30" customHeight="1">
      <c r="A476" s="13" t="s">
        <v>404</v>
      </c>
      <c r="B476" s="7" t="s">
        <v>13</v>
      </c>
      <c r="C476" s="8" t="s">
        <v>14</v>
      </c>
      <c r="D476" s="27" t="s">
        <v>5</v>
      </c>
    </row>
    <row r="477" spans="1:4" ht="30" customHeight="1">
      <c r="A477" s="13" t="s">
        <v>405</v>
      </c>
      <c r="B477" s="7" t="s">
        <v>13</v>
      </c>
      <c r="C477" s="8" t="s">
        <v>14</v>
      </c>
      <c r="D477" s="27" t="s">
        <v>5</v>
      </c>
    </row>
    <row r="478" spans="1:4" ht="30" customHeight="1">
      <c r="A478" s="13" t="s">
        <v>406</v>
      </c>
      <c r="B478" s="7" t="s">
        <v>13</v>
      </c>
      <c r="C478" s="8" t="s">
        <v>14</v>
      </c>
      <c r="D478" s="27" t="s">
        <v>5</v>
      </c>
    </row>
    <row r="479" spans="1:4" ht="30" customHeight="1">
      <c r="A479" s="13" t="s">
        <v>407</v>
      </c>
      <c r="B479" s="7" t="s">
        <v>13</v>
      </c>
      <c r="C479" s="8" t="s">
        <v>14</v>
      </c>
      <c r="D479" s="27" t="s">
        <v>5</v>
      </c>
    </row>
    <row r="480" spans="1:4" ht="30" customHeight="1">
      <c r="A480" s="13" t="s">
        <v>408</v>
      </c>
      <c r="B480" s="7" t="s">
        <v>13</v>
      </c>
      <c r="C480" s="8" t="s">
        <v>14</v>
      </c>
      <c r="D480" s="27" t="s">
        <v>5</v>
      </c>
    </row>
    <row r="481" spans="1:4" ht="30" customHeight="1">
      <c r="A481" s="13" t="s">
        <v>409</v>
      </c>
      <c r="B481" s="7" t="s">
        <v>13</v>
      </c>
      <c r="C481" s="8" t="s">
        <v>14</v>
      </c>
      <c r="D481" s="27" t="s">
        <v>5</v>
      </c>
    </row>
    <row r="482" spans="1:4" ht="30" customHeight="1">
      <c r="A482" s="13" t="s">
        <v>410</v>
      </c>
      <c r="B482" s="7" t="s">
        <v>13</v>
      </c>
      <c r="C482" s="8" t="s">
        <v>14</v>
      </c>
      <c r="D482" s="27" t="s">
        <v>5</v>
      </c>
    </row>
    <row r="483" spans="1:4" ht="30" customHeight="1">
      <c r="A483" s="13" t="s">
        <v>411</v>
      </c>
      <c r="B483" s="7" t="s">
        <v>13</v>
      </c>
      <c r="C483" s="8" t="s">
        <v>14</v>
      </c>
      <c r="D483" s="27" t="s">
        <v>5</v>
      </c>
    </row>
    <row r="484" spans="1:4" ht="30" customHeight="1">
      <c r="A484" s="13" t="s">
        <v>412</v>
      </c>
      <c r="B484" s="7" t="s">
        <v>13</v>
      </c>
      <c r="C484" s="8" t="s">
        <v>14</v>
      </c>
      <c r="D484" s="27" t="s">
        <v>5</v>
      </c>
    </row>
    <row r="485" spans="1:4" ht="30" customHeight="1">
      <c r="A485" s="13" t="s">
        <v>413</v>
      </c>
      <c r="B485" s="7" t="s">
        <v>13</v>
      </c>
      <c r="C485" s="8" t="s">
        <v>14</v>
      </c>
      <c r="D485" s="27" t="s">
        <v>5</v>
      </c>
    </row>
    <row r="486" spans="1:4" ht="30" customHeight="1">
      <c r="A486" s="13" t="s">
        <v>414</v>
      </c>
      <c r="B486" s="7" t="s">
        <v>13</v>
      </c>
      <c r="C486" s="8" t="s">
        <v>14</v>
      </c>
      <c r="D486" s="27" t="s">
        <v>5</v>
      </c>
    </row>
    <row r="487" spans="1:4" ht="30" customHeight="1">
      <c r="A487" s="13" t="s">
        <v>415</v>
      </c>
      <c r="B487" s="7" t="s">
        <v>13</v>
      </c>
      <c r="C487" s="8" t="s">
        <v>14</v>
      </c>
      <c r="D487" s="27" t="s">
        <v>5</v>
      </c>
    </row>
    <row r="488" spans="1:4" ht="30" customHeight="1">
      <c r="A488" s="13" t="s">
        <v>416</v>
      </c>
      <c r="B488" s="7" t="s">
        <v>13</v>
      </c>
      <c r="C488" s="8" t="s">
        <v>14</v>
      </c>
      <c r="D488" s="27" t="s">
        <v>5</v>
      </c>
    </row>
    <row r="489" spans="1:4" ht="30" customHeight="1">
      <c r="A489" s="13" t="s">
        <v>417</v>
      </c>
      <c r="B489" s="7" t="s">
        <v>13</v>
      </c>
      <c r="C489" s="8" t="s">
        <v>14</v>
      </c>
      <c r="D489" s="27" t="s">
        <v>5</v>
      </c>
    </row>
    <row r="490" spans="1:4" ht="30" customHeight="1">
      <c r="A490" s="13" t="s">
        <v>418</v>
      </c>
      <c r="B490" s="7" t="s">
        <v>13</v>
      </c>
      <c r="C490" s="8" t="s">
        <v>14</v>
      </c>
      <c r="D490" s="27" t="s">
        <v>5</v>
      </c>
    </row>
    <row r="491" spans="1:4" ht="30" customHeight="1">
      <c r="A491" s="13" t="s">
        <v>419</v>
      </c>
      <c r="B491" s="7" t="s">
        <v>13</v>
      </c>
      <c r="C491" s="8" t="s">
        <v>14</v>
      </c>
      <c r="D491" s="27" t="s">
        <v>5</v>
      </c>
    </row>
    <row r="492" spans="1:4" ht="30" customHeight="1">
      <c r="A492" s="13" t="s">
        <v>420</v>
      </c>
      <c r="B492" s="7" t="s">
        <v>13</v>
      </c>
      <c r="C492" s="8" t="s">
        <v>14</v>
      </c>
      <c r="D492" s="27" t="s">
        <v>5</v>
      </c>
    </row>
    <row r="493" spans="1:4" ht="30" customHeight="1">
      <c r="A493" s="13" t="s">
        <v>421</v>
      </c>
      <c r="B493" s="7" t="s">
        <v>13</v>
      </c>
      <c r="C493" s="8" t="s">
        <v>14</v>
      </c>
      <c r="D493" s="27" t="s">
        <v>5</v>
      </c>
    </row>
    <row r="494" spans="1:4" ht="30" customHeight="1">
      <c r="A494" s="13" t="s">
        <v>422</v>
      </c>
      <c r="B494" s="7" t="s">
        <v>13</v>
      </c>
      <c r="C494" s="8" t="s">
        <v>14</v>
      </c>
      <c r="D494" s="27" t="s">
        <v>5</v>
      </c>
    </row>
    <row r="495" spans="1:4" ht="30" customHeight="1">
      <c r="A495" s="13" t="s">
        <v>423</v>
      </c>
      <c r="B495" s="7" t="s">
        <v>13</v>
      </c>
      <c r="C495" s="8" t="s">
        <v>14</v>
      </c>
      <c r="D495" s="27" t="s">
        <v>5</v>
      </c>
    </row>
    <row r="496" spans="1:4" ht="30" customHeight="1">
      <c r="A496" s="13" t="s">
        <v>424</v>
      </c>
      <c r="B496" s="7" t="s">
        <v>13</v>
      </c>
      <c r="C496" s="8" t="s">
        <v>14</v>
      </c>
      <c r="D496" s="27" t="s">
        <v>5</v>
      </c>
    </row>
    <row r="497" spans="1:4" ht="30" customHeight="1">
      <c r="A497" s="13" t="s">
        <v>425</v>
      </c>
      <c r="B497" s="7" t="s">
        <v>13</v>
      </c>
      <c r="C497" s="8" t="s">
        <v>14</v>
      </c>
      <c r="D497" s="27" t="s">
        <v>5</v>
      </c>
    </row>
    <row r="498" spans="1:4" ht="30" customHeight="1">
      <c r="A498" s="13" t="s">
        <v>426</v>
      </c>
      <c r="B498" s="7" t="s">
        <v>13</v>
      </c>
      <c r="C498" s="8" t="s">
        <v>14</v>
      </c>
      <c r="D498" s="27" t="s">
        <v>5</v>
      </c>
    </row>
    <row r="499" spans="1:4" ht="30" customHeight="1">
      <c r="A499" s="13" t="s">
        <v>427</v>
      </c>
      <c r="B499" s="7" t="s">
        <v>13</v>
      </c>
      <c r="C499" s="8" t="s">
        <v>14</v>
      </c>
      <c r="D499" s="27" t="s">
        <v>5</v>
      </c>
    </row>
    <row r="500" spans="1:4" ht="30" customHeight="1">
      <c r="A500" s="13" t="s">
        <v>428</v>
      </c>
      <c r="B500" s="7" t="s">
        <v>13</v>
      </c>
      <c r="C500" s="8" t="s">
        <v>14</v>
      </c>
      <c r="D500" s="27" t="s">
        <v>5</v>
      </c>
    </row>
    <row r="501" spans="1:4" ht="30" customHeight="1">
      <c r="A501" s="13" t="s">
        <v>429</v>
      </c>
      <c r="B501" s="7" t="s">
        <v>13</v>
      </c>
      <c r="C501" s="8" t="s">
        <v>14</v>
      </c>
      <c r="D501" s="27" t="s">
        <v>5</v>
      </c>
    </row>
    <row r="502" spans="1:4" ht="30" customHeight="1">
      <c r="A502" s="13" t="s">
        <v>430</v>
      </c>
      <c r="B502" s="7" t="s">
        <v>13</v>
      </c>
      <c r="C502" s="8" t="s">
        <v>14</v>
      </c>
      <c r="D502" s="27" t="s">
        <v>5</v>
      </c>
    </row>
    <row r="503" spans="1:4" ht="30" customHeight="1">
      <c r="A503" s="13" t="s">
        <v>431</v>
      </c>
      <c r="B503" s="7" t="s">
        <v>13</v>
      </c>
      <c r="C503" s="8" t="s">
        <v>14</v>
      </c>
      <c r="D503" s="27" t="s">
        <v>5</v>
      </c>
    </row>
    <row r="504" spans="1:4" ht="30" customHeight="1">
      <c r="A504" s="13" t="s">
        <v>432</v>
      </c>
      <c r="B504" s="7" t="s">
        <v>13</v>
      </c>
      <c r="C504" s="8" t="s">
        <v>14</v>
      </c>
      <c r="D504" s="27" t="s">
        <v>5</v>
      </c>
    </row>
    <row r="505" spans="1:4" ht="30" customHeight="1">
      <c r="A505" s="13" t="s">
        <v>433</v>
      </c>
      <c r="B505" s="7" t="s">
        <v>13</v>
      </c>
      <c r="C505" s="8" t="s">
        <v>14</v>
      </c>
      <c r="D505" s="27" t="s">
        <v>5</v>
      </c>
    </row>
    <row r="506" spans="1:4" ht="30" customHeight="1">
      <c r="A506" s="13" t="s">
        <v>434</v>
      </c>
      <c r="B506" s="7" t="s">
        <v>13</v>
      </c>
      <c r="C506" s="8" t="s">
        <v>14</v>
      </c>
      <c r="D506" s="27" t="s">
        <v>5</v>
      </c>
    </row>
    <row r="507" spans="1:4" ht="30" customHeight="1">
      <c r="A507" s="13" t="s">
        <v>435</v>
      </c>
      <c r="B507" s="7" t="s">
        <v>13</v>
      </c>
      <c r="C507" s="8" t="s">
        <v>14</v>
      </c>
      <c r="D507" s="27" t="s">
        <v>5</v>
      </c>
    </row>
    <row r="508" spans="1:4" ht="30" customHeight="1">
      <c r="A508" s="13" t="s">
        <v>436</v>
      </c>
      <c r="B508" s="7" t="s">
        <v>13</v>
      </c>
      <c r="C508" s="8" t="s">
        <v>14</v>
      </c>
      <c r="D508" s="27" t="s">
        <v>5</v>
      </c>
    </row>
    <row r="509" spans="1:4" ht="30" customHeight="1">
      <c r="A509" s="13" t="s">
        <v>437</v>
      </c>
      <c r="B509" s="7" t="s">
        <v>13</v>
      </c>
      <c r="C509" s="8" t="s">
        <v>14</v>
      </c>
      <c r="D509" s="27" t="s">
        <v>5</v>
      </c>
    </row>
    <row r="510" spans="1:4" ht="30" customHeight="1">
      <c r="A510" s="13" t="s">
        <v>438</v>
      </c>
      <c r="B510" s="7" t="s">
        <v>13</v>
      </c>
      <c r="C510" s="8" t="s">
        <v>14</v>
      </c>
      <c r="D510" s="27" t="s">
        <v>5</v>
      </c>
    </row>
    <row r="511" spans="1:4" ht="30" customHeight="1">
      <c r="A511" s="13" t="s">
        <v>439</v>
      </c>
      <c r="B511" s="7" t="s">
        <v>13</v>
      </c>
      <c r="C511" s="8" t="s">
        <v>14</v>
      </c>
      <c r="D511" s="27" t="s">
        <v>5</v>
      </c>
    </row>
    <row r="512" spans="1:4" ht="30" customHeight="1">
      <c r="A512" s="13" t="s">
        <v>440</v>
      </c>
      <c r="B512" s="7" t="s">
        <v>13</v>
      </c>
      <c r="C512" s="8" t="s">
        <v>14</v>
      </c>
      <c r="D512" s="27" t="s">
        <v>5</v>
      </c>
    </row>
    <row r="513" spans="1:4" ht="30" customHeight="1">
      <c r="A513" s="13" t="s">
        <v>441</v>
      </c>
      <c r="B513" s="7" t="s">
        <v>13</v>
      </c>
      <c r="C513" s="8" t="s">
        <v>14</v>
      </c>
      <c r="D513" s="27" t="s">
        <v>5</v>
      </c>
    </row>
    <row r="514" spans="1:4" ht="30" customHeight="1">
      <c r="A514" s="13" t="s">
        <v>442</v>
      </c>
      <c r="B514" s="7" t="s">
        <v>13</v>
      </c>
      <c r="C514" s="8" t="s">
        <v>14</v>
      </c>
      <c r="D514" s="27" t="s">
        <v>5</v>
      </c>
    </row>
    <row r="515" spans="1:4" ht="30" customHeight="1">
      <c r="A515" s="13" t="s">
        <v>443</v>
      </c>
      <c r="B515" s="7" t="s">
        <v>13</v>
      </c>
      <c r="C515" s="8" t="s">
        <v>14</v>
      </c>
      <c r="D515" s="27" t="s">
        <v>5</v>
      </c>
    </row>
    <row r="516" spans="1:4" ht="30" customHeight="1">
      <c r="A516" s="13" t="s">
        <v>444</v>
      </c>
      <c r="B516" s="7" t="s">
        <v>13</v>
      </c>
      <c r="C516" s="8" t="s">
        <v>14</v>
      </c>
      <c r="D516" s="27" t="s">
        <v>5</v>
      </c>
    </row>
    <row r="517" spans="1:4" ht="30" customHeight="1">
      <c r="A517" s="13" t="s">
        <v>445</v>
      </c>
      <c r="B517" s="7" t="s">
        <v>13</v>
      </c>
      <c r="C517" s="8" t="s">
        <v>14</v>
      </c>
      <c r="D517" s="27" t="s">
        <v>5</v>
      </c>
    </row>
    <row r="518" spans="1:4" ht="30" customHeight="1">
      <c r="A518" s="13" t="s">
        <v>446</v>
      </c>
      <c r="B518" s="7" t="s">
        <v>13</v>
      </c>
      <c r="C518" s="8" t="s">
        <v>14</v>
      </c>
      <c r="D518" s="27" t="s">
        <v>5</v>
      </c>
    </row>
    <row r="519" spans="1:4" ht="30" customHeight="1">
      <c r="A519" s="13" t="s">
        <v>447</v>
      </c>
      <c r="B519" s="7" t="s">
        <v>13</v>
      </c>
      <c r="C519" s="8" t="s">
        <v>14</v>
      </c>
      <c r="D519" s="27" t="s">
        <v>5</v>
      </c>
    </row>
    <row r="520" spans="1:4" ht="30" customHeight="1">
      <c r="A520" s="13" t="s">
        <v>448</v>
      </c>
      <c r="B520" s="7" t="s">
        <v>13</v>
      </c>
      <c r="C520" s="8" t="s">
        <v>14</v>
      </c>
      <c r="D520" s="27" t="s">
        <v>5</v>
      </c>
    </row>
    <row r="521" spans="1:4" ht="30" customHeight="1">
      <c r="A521" s="13" t="s">
        <v>449</v>
      </c>
      <c r="B521" s="7" t="s">
        <v>13</v>
      </c>
      <c r="C521" s="8" t="s">
        <v>14</v>
      </c>
      <c r="D521" s="27" t="s">
        <v>5</v>
      </c>
    </row>
    <row r="522" spans="1:4" ht="30" customHeight="1">
      <c r="A522" s="13" t="s">
        <v>450</v>
      </c>
      <c r="B522" s="7" t="s">
        <v>13</v>
      </c>
      <c r="C522" s="8" t="s">
        <v>14</v>
      </c>
      <c r="D522" s="27" t="s">
        <v>5</v>
      </c>
    </row>
    <row r="523" spans="1:4" ht="30" customHeight="1">
      <c r="A523" s="13" t="s">
        <v>451</v>
      </c>
      <c r="B523" s="7" t="s">
        <v>13</v>
      </c>
      <c r="C523" s="8" t="s">
        <v>14</v>
      </c>
      <c r="D523" s="27" t="s">
        <v>5</v>
      </c>
    </row>
    <row r="524" spans="1:4" ht="30" customHeight="1">
      <c r="A524" s="13" t="s">
        <v>452</v>
      </c>
      <c r="B524" s="7" t="s">
        <v>13</v>
      </c>
      <c r="C524" s="8" t="s">
        <v>14</v>
      </c>
      <c r="D524" s="27" t="s">
        <v>5</v>
      </c>
    </row>
    <row r="525" spans="1:4" ht="30" customHeight="1">
      <c r="A525" s="13" t="s">
        <v>453</v>
      </c>
      <c r="B525" s="7" t="s">
        <v>13</v>
      </c>
      <c r="C525" s="8" t="s">
        <v>14</v>
      </c>
      <c r="D525" s="27" t="s">
        <v>5</v>
      </c>
    </row>
    <row r="526" spans="1:4" ht="30" customHeight="1">
      <c r="A526" s="13" t="s">
        <v>454</v>
      </c>
      <c r="B526" s="7" t="s">
        <v>13</v>
      </c>
      <c r="C526" s="8" t="s">
        <v>14</v>
      </c>
      <c r="D526" s="27" t="s">
        <v>5</v>
      </c>
    </row>
    <row r="527" spans="1:4" ht="30" customHeight="1">
      <c r="A527" s="13" t="s">
        <v>455</v>
      </c>
      <c r="B527" s="7" t="s">
        <v>13</v>
      </c>
      <c r="C527" s="8" t="s">
        <v>14</v>
      </c>
      <c r="D527" s="27" t="s">
        <v>5</v>
      </c>
    </row>
    <row r="528" spans="1:4" ht="30" customHeight="1">
      <c r="A528" s="13" t="s">
        <v>456</v>
      </c>
      <c r="B528" s="7" t="s">
        <v>13</v>
      </c>
      <c r="C528" s="8" t="s">
        <v>14</v>
      </c>
      <c r="D528" s="27" t="s">
        <v>5</v>
      </c>
    </row>
    <row r="529" spans="1:4" ht="30" customHeight="1">
      <c r="A529" s="13" t="s">
        <v>457</v>
      </c>
      <c r="B529" s="7" t="s">
        <v>13</v>
      </c>
      <c r="C529" s="8" t="s">
        <v>14</v>
      </c>
      <c r="D529" s="27" t="s">
        <v>5</v>
      </c>
    </row>
    <row r="530" spans="1:4" ht="30" customHeight="1">
      <c r="A530" s="13" t="s">
        <v>458</v>
      </c>
      <c r="B530" s="7" t="s">
        <v>13</v>
      </c>
      <c r="C530" s="8" t="s">
        <v>14</v>
      </c>
      <c r="D530" s="27" t="s">
        <v>5</v>
      </c>
    </row>
    <row r="531" spans="1:4" ht="30" customHeight="1">
      <c r="A531" s="13" t="s">
        <v>459</v>
      </c>
      <c r="B531" s="7" t="s">
        <v>13</v>
      </c>
      <c r="C531" s="8" t="s">
        <v>14</v>
      </c>
      <c r="D531" s="27" t="s">
        <v>5</v>
      </c>
    </row>
    <row r="532" spans="1:4" ht="30" customHeight="1">
      <c r="A532" s="13" t="s">
        <v>460</v>
      </c>
      <c r="B532" s="7" t="s">
        <v>13</v>
      </c>
      <c r="C532" s="8" t="s">
        <v>14</v>
      </c>
      <c r="D532" s="27" t="s">
        <v>5</v>
      </c>
    </row>
    <row r="533" spans="1:4" ht="30" customHeight="1">
      <c r="A533" s="13" t="s">
        <v>461</v>
      </c>
      <c r="B533" s="7" t="s">
        <v>13</v>
      </c>
      <c r="C533" s="8" t="s">
        <v>14</v>
      </c>
      <c r="D533" s="27" t="s">
        <v>5</v>
      </c>
    </row>
    <row r="534" spans="1:4" ht="30" customHeight="1">
      <c r="A534" s="13" t="s">
        <v>462</v>
      </c>
      <c r="B534" s="7" t="s">
        <v>13</v>
      </c>
      <c r="C534" s="8" t="s">
        <v>14</v>
      </c>
      <c r="D534" s="27" t="s">
        <v>5</v>
      </c>
    </row>
    <row r="535" spans="1:4" ht="30" customHeight="1">
      <c r="A535" s="13" t="s">
        <v>463</v>
      </c>
      <c r="B535" s="7" t="s">
        <v>13</v>
      </c>
      <c r="C535" s="8" t="s">
        <v>14</v>
      </c>
      <c r="D535" s="27" t="s">
        <v>5</v>
      </c>
    </row>
    <row r="536" spans="1:4" ht="30" customHeight="1">
      <c r="A536" s="13" t="s">
        <v>464</v>
      </c>
      <c r="B536" s="7" t="s">
        <v>13</v>
      </c>
      <c r="C536" s="8" t="s">
        <v>14</v>
      </c>
      <c r="D536" s="27" t="s">
        <v>5</v>
      </c>
    </row>
    <row r="537" spans="1:4" ht="30" customHeight="1">
      <c r="A537" s="13" t="s">
        <v>465</v>
      </c>
      <c r="B537" s="7" t="s">
        <v>13</v>
      </c>
      <c r="C537" s="8" t="s">
        <v>14</v>
      </c>
      <c r="D537" s="27" t="s">
        <v>5</v>
      </c>
    </row>
    <row r="538" spans="1:4" ht="30" customHeight="1">
      <c r="A538" s="13" t="s">
        <v>466</v>
      </c>
      <c r="B538" s="7" t="s">
        <v>13</v>
      </c>
      <c r="C538" s="8" t="s">
        <v>14</v>
      </c>
      <c r="D538" s="27" t="s">
        <v>5</v>
      </c>
    </row>
    <row r="539" spans="1:4" ht="30" customHeight="1">
      <c r="A539" s="13" t="s">
        <v>467</v>
      </c>
      <c r="B539" s="7" t="s">
        <v>13</v>
      </c>
      <c r="C539" s="8" t="s">
        <v>14</v>
      </c>
      <c r="D539" s="27" t="s">
        <v>5</v>
      </c>
    </row>
    <row r="540" spans="1:4" ht="30" customHeight="1">
      <c r="A540" s="13" t="s">
        <v>468</v>
      </c>
      <c r="B540" s="7" t="s">
        <v>13</v>
      </c>
      <c r="C540" s="8" t="s">
        <v>14</v>
      </c>
      <c r="D540" s="27" t="s">
        <v>5</v>
      </c>
    </row>
    <row r="541" spans="1:4" ht="30" customHeight="1">
      <c r="A541" s="13" t="s">
        <v>469</v>
      </c>
      <c r="B541" s="7" t="s">
        <v>13</v>
      </c>
      <c r="C541" s="8" t="s">
        <v>14</v>
      </c>
      <c r="D541" s="27" t="s">
        <v>5</v>
      </c>
    </row>
    <row r="542" spans="1:4" ht="30" customHeight="1">
      <c r="A542" s="13" t="s">
        <v>470</v>
      </c>
      <c r="B542" s="7" t="s">
        <v>13</v>
      </c>
      <c r="C542" s="8" t="s">
        <v>14</v>
      </c>
      <c r="D542" s="27" t="s">
        <v>5</v>
      </c>
    </row>
    <row r="543" spans="1:4" ht="30" customHeight="1">
      <c r="A543" s="13" t="s">
        <v>471</v>
      </c>
      <c r="B543" s="7" t="s">
        <v>13</v>
      </c>
      <c r="C543" s="8" t="s">
        <v>14</v>
      </c>
      <c r="D543" s="27" t="s">
        <v>5</v>
      </c>
    </row>
    <row r="544" spans="1:4" ht="30" customHeight="1">
      <c r="A544" s="13" t="s">
        <v>472</v>
      </c>
      <c r="B544" s="7" t="s">
        <v>13</v>
      </c>
      <c r="C544" s="8" t="s">
        <v>14</v>
      </c>
      <c r="D544" s="27" t="s">
        <v>5</v>
      </c>
    </row>
    <row r="545" spans="1:4" ht="30" customHeight="1">
      <c r="A545" s="13" t="s">
        <v>473</v>
      </c>
      <c r="B545" s="7" t="s">
        <v>13</v>
      </c>
      <c r="C545" s="8" t="s">
        <v>14</v>
      </c>
      <c r="D545" s="27" t="s">
        <v>5</v>
      </c>
    </row>
    <row r="546" spans="1:4" ht="30" customHeight="1">
      <c r="A546" s="13" t="s">
        <v>474</v>
      </c>
      <c r="B546" s="7" t="s">
        <v>13</v>
      </c>
      <c r="C546" s="8" t="s">
        <v>14</v>
      </c>
      <c r="D546" s="27" t="s">
        <v>5</v>
      </c>
    </row>
    <row r="547" spans="1:4" ht="30" customHeight="1">
      <c r="A547" s="13" t="s">
        <v>475</v>
      </c>
      <c r="B547" s="7" t="s">
        <v>13</v>
      </c>
      <c r="C547" s="8" t="s">
        <v>14</v>
      </c>
      <c r="D547" s="27" t="s">
        <v>5</v>
      </c>
    </row>
    <row r="548" spans="1:4" ht="30" customHeight="1">
      <c r="A548" s="13" t="s">
        <v>476</v>
      </c>
      <c r="B548" s="7" t="s">
        <v>13</v>
      </c>
      <c r="C548" s="8" t="s">
        <v>14</v>
      </c>
      <c r="D548" s="27" t="s">
        <v>5</v>
      </c>
    </row>
    <row r="549" spans="1:4" ht="30" customHeight="1">
      <c r="A549" s="13" t="s">
        <v>477</v>
      </c>
      <c r="B549" s="7" t="s">
        <v>13</v>
      </c>
      <c r="C549" s="8" t="s">
        <v>14</v>
      </c>
      <c r="D549" s="27" t="s">
        <v>5</v>
      </c>
    </row>
    <row r="550" spans="1:4" ht="30" customHeight="1">
      <c r="A550" s="13" t="s">
        <v>478</v>
      </c>
      <c r="B550" s="7" t="s">
        <v>13</v>
      </c>
      <c r="C550" s="8" t="s">
        <v>14</v>
      </c>
      <c r="D550" s="27" t="s">
        <v>5</v>
      </c>
    </row>
    <row r="551" spans="1:4" ht="30" customHeight="1">
      <c r="A551" s="13" t="s">
        <v>479</v>
      </c>
      <c r="B551" s="7" t="s">
        <v>13</v>
      </c>
      <c r="C551" s="8" t="s">
        <v>14</v>
      </c>
      <c r="D551" s="27" t="s">
        <v>5</v>
      </c>
    </row>
    <row r="552" spans="1:4" ht="30" customHeight="1">
      <c r="A552" s="13" t="s">
        <v>480</v>
      </c>
      <c r="B552" s="7" t="s">
        <v>13</v>
      </c>
      <c r="C552" s="8" t="s">
        <v>14</v>
      </c>
      <c r="D552" s="27" t="s">
        <v>5</v>
      </c>
    </row>
    <row r="553" spans="1:4" ht="30" customHeight="1">
      <c r="A553" s="13" t="s">
        <v>481</v>
      </c>
      <c r="B553" s="7" t="s">
        <v>13</v>
      </c>
      <c r="C553" s="8" t="s">
        <v>14</v>
      </c>
      <c r="D553" s="27" t="s">
        <v>5</v>
      </c>
    </row>
    <row r="554" spans="1:4" ht="30" customHeight="1">
      <c r="A554" s="13" t="s">
        <v>482</v>
      </c>
      <c r="B554" s="7" t="s">
        <v>13</v>
      </c>
      <c r="C554" s="8" t="s">
        <v>14</v>
      </c>
      <c r="D554" s="27" t="s">
        <v>5</v>
      </c>
    </row>
    <row r="555" spans="1:4" ht="30" customHeight="1">
      <c r="A555" s="13" t="s">
        <v>483</v>
      </c>
      <c r="B555" s="7" t="s">
        <v>13</v>
      </c>
      <c r="C555" s="8" t="s">
        <v>14</v>
      </c>
      <c r="D555" s="27" t="s">
        <v>5</v>
      </c>
    </row>
    <row r="556" spans="1:4" ht="30" customHeight="1">
      <c r="A556" s="13" t="s">
        <v>484</v>
      </c>
      <c r="B556" s="7" t="s">
        <v>13</v>
      </c>
      <c r="C556" s="8" t="s">
        <v>14</v>
      </c>
      <c r="D556" s="27" t="s">
        <v>5</v>
      </c>
    </row>
    <row r="557" spans="1:4" ht="30" customHeight="1">
      <c r="A557" s="13" t="s">
        <v>485</v>
      </c>
      <c r="B557" s="7" t="s">
        <v>13</v>
      </c>
      <c r="C557" s="8" t="s">
        <v>14</v>
      </c>
      <c r="D557" s="27" t="s">
        <v>5</v>
      </c>
    </row>
    <row r="558" spans="1:4" ht="30" customHeight="1">
      <c r="A558" s="13" t="s">
        <v>486</v>
      </c>
      <c r="B558" s="7" t="s">
        <v>13</v>
      </c>
      <c r="C558" s="8" t="s">
        <v>14</v>
      </c>
      <c r="D558" s="27" t="s">
        <v>5</v>
      </c>
    </row>
    <row r="559" spans="1:4" ht="30" customHeight="1">
      <c r="A559" s="13" t="s">
        <v>487</v>
      </c>
      <c r="B559" s="7" t="s">
        <v>13</v>
      </c>
      <c r="C559" s="8" t="s">
        <v>14</v>
      </c>
      <c r="D559" s="27" t="s">
        <v>5</v>
      </c>
    </row>
    <row r="560" spans="1:4" ht="30" customHeight="1">
      <c r="A560" s="13" t="s">
        <v>488</v>
      </c>
      <c r="B560" s="7" t="s">
        <v>13</v>
      </c>
      <c r="C560" s="8" t="s">
        <v>14</v>
      </c>
      <c r="D560" s="27" t="s">
        <v>5</v>
      </c>
    </row>
    <row r="561" spans="1:4" ht="30" customHeight="1">
      <c r="A561" s="13" t="s">
        <v>489</v>
      </c>
      <c r="B561" s="7" t="s">
        <v>13</v>
      </c>
      <c r="C561" s="8" t="s">
        <v>14</v>
      </c>
      <c r="D561" s="27" t="s">
        <v>5</v>
      </c>
    </row>
    <row r="562" spans="1:4" ht="30" customHeight="1">
      <c r="A562" s="13" t="s">
        <v>490</v>
      </c>
      <c r="B562" s="7" t="s">
        <v>13</v>
      </c>
      <c r="C562" s="8" t="s">
        <v>14</v>
      </c>
      <c r="D562" s="27" t="s">
        <v>5</v>
      </c>
    </row>
    <row r="563" spans="1:4" ht="30" customHeight="1">
      <c r="A563" s="13" t="s">
        <v>491</v>
      </c>
      <c r="B563" s="7" t="s">
        <v>13</v>
      </c>
      <c r="C563" s="8" t="s">
        <v>14</v>
      </c>
      <c r="D563" s="27" t="s">
        <v>5</v>
      </c>
    </row>
    <row r="564" spans="1:4" ht="30" customHeight="1">
      <c r="A564" s="13" t="s">
        <v>492</v>
      </c>
      <c r="B564" s="7" t="s">
        <v>13</v>
      </c>
      <c r="C564" s="8" t="s">
        <v>14</v>
      </c>
      <c r="D564" s="27" t="s">
        <v>5</v>
      </c>
    </row>
    <row r="565" spans="1:4" ht="30" customHeight="1">
      <c r="A565" s="13" t="s">
        <v>493</v>
      </c>
      <c r="B565" s="7" t="s">
        <v>13</v>
      </c>
      <c r="C565" s="8" t="s">
        <v>14</v>
      </c>
      <c r="D565" s="27" t="s">
        <v>5</v>
      </c>
    </row>
    <row r="566" spans="1:4" ht="30" customHeight="1">
      <c r="A566" s="13" t="s">
        <v>494</v>
      </c>
      <c r="B566" s="7" t="s">
        <v>13</v>
      </c>
      <c r="C566" s="8" t="s">
        <v>14</v>
      </c>
      <c r="D566" s="27" t="s">
        <v>5</v>
      </c>
    </row>
    <row r="567" spans="1:4" ht="30" customHeight="1">
      <c r="A567" s="13" t="s">
        <v>495</v>
      </c>
      <c r="B567" s="7" t="s">
        <v>13</v>
      </c>
      <c r="C567" s="8" t="s">
        <v>14</v>
      </c>
      <c r="D567" s="27" t="s">
        <v>5</v>
      </c>
    </row>
    <row r="568" spans="1:4" ht="30" customHeight="1">
      <c r="A568" s="13" t="s">
        <v>496</v>
      </c>
      <c r="B568" s="7" t="s">
        <v>13</v>
      </c>
      <c r="C568" s="8" t="s">
        <v>14</v>
      </c>
      <c r="D568" s="27" t="s">
        <v>5</v>
      </c>
    </row>
    <row r="569" spans="1:4" ht="30" customHeight="1">
      <c r="A569" s="13" t="s">
        <v>497</v>
      </c>
      <c r="B569" s="7" t="s">
        <v>13</v>
      </c>
      <c r="C569" s="8" t="s">
        <v>14</v>
      </c>
      <c r="D569" s="27" t="s">
        <v>5</v>
      </c>
    </row>
    <row r="570" spans="1:4" ht="30" customHeight="1">
      <c r="A570" s="13" t="s">
        <v>498</v>
      </c>
      <c r="B570" s="7" t="s">
        <v>13</v>
      </c>
      <c r="C570" s="8" t="s">
        <v>14</v>
      </c>
      <c r="D570" s="27" t="s">
        <v>5</v>
      </c>
    </row>
    <row r="571" spans="1:4" ht="30" customHeight="1">
      <c r="A571" s="13" t="s">
        <v>499</v>
      </c>
      <c r="B571" s="7" t="s">
        <v>13</v>
      </c>
      <c r="C571" s="8" t="s">
        <v>14</v>
      </c>
      <c r="D571" s="27" t="s">
        <v>5</v>
      </c>
    </row>
    <row r="572" spans="1:4" ht="30" customHeight="1">
      <c r="A572" s="13" t="s">
        <v>500</v>
      </c>
      <c r="B572" s="7" t="s">
        <v>13</v>
      </c>
      <c r="C572" s="8" t="s">
        <v>14</v>
      </c>
      <c r="D572" s="27" t="s">
        <v>5</v>
      </c>
    </row>
    <row r="573" spans="1:4" ht="30" customHeight="1">
      <c r="A573" s="13" t="s">
        <v>501</v>
      </c>
      <c r="B573" s="7" t="s">
        <v>13</v>
      </c>
      <c r="C573" s="8" t="s">
        <v>14</v>
      </c>
      <c r="D573" s="27" t="s">
        <v>5</v>
      </c>
    </row>
    <row r="574" spans="1:4" ht="30" customHeight="1">
      <c r="A574" s="13" t="s">
        <v>502</v>
      </c>
      <c r="B574" s="7" t="s">
        <v>13</v>
      </c>
      <c r="C574" s="8" t="s">
        <v>14</v>
      </c>
      <c r="D574" s="27" t="s">
        <v>5</v>
      </c>
    </row>
    <row r="575" spans="1:4" ht="30" customHeight="1">
      <c r="A575" s="13" t="s">
        <v>503</v>
      </c>
      <c r="B575" s="7" t="s">
        <v>13</v>
      </c>
      <c r="C575" s="8" t="s">
        <v>14</v>
      </c>
      <c r="D575" s="27" t="s">
        <v>5</v>
      </c>
    </row>
    <row r="576" spans="1:4" ht="30" customHeight="1">
      <c r="A576" s="13" t="s">
        <v>504</v>
      </c>
      <c r="B576" s="7" t="s">
        <v>13</v>
      </c>
      <c r="C576" s="8" t="s">
        <v>14</v>
      </c>
      <c r="D576" s="27" t="s">
        <v>5</v>
      </c>
    </row>
    <row r="577" spans="1:4" ht="30" customHeight="1">
      <c r="A577" s="13" t="s">
        <v>505</v>
      </c>
      <c r="B577" s="7" t="s">
        <v>13</v>
      </c>
      <c r="C577" s="8" t="s">
        <v>14</v>
      </c>
      <c r="D577" s="27" t="s">
        <v>5</v>
      </c>
    </row>
    <row r="578" spans="1:4" ht="30" customHeight="1">
      <c r="A578" s="13" t="s">
        <v>506</v>
      </c>
      <c r="B578" s="7" t="s">
        <v>13</v>
      </c>
      <c r="C578" s="8" t="s">
        <v>14</v>
      </c>
      <c r="D578" s="27" t="s">
        <v>5</v>
      </c>
    </row>
    <row r="579" spans="1:4" ht="30" customHeight="1">
      <c r="A579" s="13" t="s">
        <v>507</v>
      </c>
      <c r="B579" s="7" t="s">
        <v>13</v>
      </c>
      <c r="C579" s="8" t="s">
        <v>14</v>
      </c>
      <c r="D579" s="27" t="s">
        <v>5</v>
      </c>
    </row>
    <row r="580" spans="1:4" ht="30" customHeight="1">
      <c r="A580" s="13" t="s">
        <v>508</v>
      </c>
      <c r="B580" s="7" t="s">
        <v>13</v>
      </c>
      <c r="C580" s="8" t="s">
        <v>14</v>
      </c>
      <c r="D580" s="27" t="s">
        <v>5</v>
      </c>
    </row>
    <row r="581" spans="1:4" ht="30" customHeight="1">
      <c r="A581" s="13" t="s">
        <v>509</v>
      </c>
      <c r="B581" s="7" t="s">
        <v>13</v>
      </c>
      <c r="C581" s="8" t="s">
        <v>14</v>
      </c>
      <c r="D581" s="27" t="s">
        <v>5</v>
      </c>
    </row>
    <row r="582" spans="1:4" ht="30" customHeight="1">
      <c r="A582" s="13" t="s">
        <v>510</v>
      </c>
      <c r="B582" s="7" t="s">
        <v>13</v>
      </c>
      <c r="C582" s="8" t="s">
        <v>14</v>
      </c>
      <c r="D582" s="27" t="s">
        <v>5</v>
      </c>
    </row>
    <row r="583" spans="1:4" ht="30" customHeight="1">
      <c r="A583" s="13" t="s">
        <v>511</v>
      </c>
      <c r="B583" s="7" t="s">
        <v>13</v>
      </c>
      <c r="C583" s="8" t="s">
        <v>14</v>
      </c>
      <c r="D583" s="27" t="s">
        <v>5</v>
      </c>
    </row>
    <row r="584" spans="1:4" ht="30" customHeight="1">
      <c r="A584" s="13" t="s">
        <v>512</v>
      </c>
      <c r="B584" s="7" t="s">
        <v>13</v>
      </c>
      <c r="C584" s="8" t="s">
        <v>14</v>
      </c>
      <c r="D584" s="27" t="s">
        <v>5</v>
      </c>
    </row>
    <row r="585" spans="1:4" ht="30" customHeight="1">
      <c r="A585" s="13" t="s">
        <v>513</v>
      </c>
      <c r="B585" s="7" t="s">
        <v>13</v>
      </c>
      <c r="C585" s="8" t="s">
        <v>14</v>
      </c>
      <c r="D585" s="27" t="s">
        <v>5</v>
      </c>
    </row>
    <row r="586" spans="1:4" ht="30" customHeight="1">
      <c r="A586" s="13" t="s">
        <v>514</v>
      </c>
      <c r="B586" s="7" t="s">
        <v>13</v>
      </c>
      <c r="C586" s="8" t="s">
        <v>14</v>
      </c>
      <c r="D586" s="27" t="s">
        <v>5</v>
      </c>
    </row>
    <row r="587" spans="1:4" ht="30" customHeight="1">
      <c r="A587" s="13" t="s">
        <v>515</v>
      </c>
      <c r="B587" s="7" t="s">
        <v>13</v>
      </c>
      <c r="C587" s="8" t="s">
        <v>14</v>
      </c>
      <c r="D587" s="27" t="s">
        <v>5</v>
      </c>
    </row>
    <row r="588" spans="1:4" ht="30" customHeight="1">
      <c r="A588" s="13" t="s">
        <v>516</v>
      </c>
      <c r="B588" s="7" t="s">
        <v>13</v>
      </c>
      <c r="C588" s="8" t="s">
        <v>14</v>
      </c>
      <c r="D588" s="27" t="s">
        <v>5</v>
      </c>
    </row>
    <row r="589" spans="1:4" ht="30" customHeight="1">
      <c r="A589" s="13" t="s">
        <v>517</v>
      </c>
      <c r="B589" s="7" t="s">
        <v>13</v>
      </c>
      <c r="C589" s="8" t="s">
        <v>14</v>
      </c>
      <c r="D589" s="27" t="s">
        <v>5</v>
      </c>
    </row>
    <row r="590" spans="1:4" ht="30" customHeight="1">
      <c r="A590" s="13" t="s">
        <v>518</v>
      </c>
      <c r="B590" s="7" t="s">
        <v>13</v>
      </c>
      <c r="C590" s="8" t="s">
        <v>14</v>
      </c>
      <c r="D590" s="27" t="s">
        <v>5</v>
      </c>
    </row>
    <row r="591" spans="1:4" ht="30" customHeight="1">
      <c r="A591" s="13" t="s">
        <v>519</v>
      </c>
      <c r="B591" s="7" t="s">
        <v>13</v>
      </c>
      <c r="C591" s="8" t="s">
        <v>14</v>
      </c>
      <c r="D591" s="27" t="s">
        <v>5</v>
      </c>
    </row>
    <row r="592" spans="1:4" ht="30" customHeight="1">
      <c r="A592" s="13" t="s">
        <v>520</v>
      </c>
      <c r="B592" s="7" t="s">
        <v>13</v>
      </c>
      <c r="C592" s="8" t="s">
        <v>14</v>
      </c>
      <c r="D592" s="27" t="s">
        <v>5</v>
      </c>
    </row>
    <row r="593" spans="1:4" ht="30" customHeight="1">
      <c r="A593" s="13" t="s">
        <v>521</v>
      </c>
      <c r="B593" s="7" t="s">
        <v>13</v>
      </c>
      <c r="C593" s="8" t="s">
        <v>14</v>
      </c>
      <c r="D593" s="27" t="s">
        <v>5</v>
      </c>
    </row>
    <row r="594" spans="1:4" ht="30" customHeight="1">
      <c r="A594" s="13" t="s">
        <v>522</v>
      </c>
      <c r="B594" s="7" t="s">
        <v>13</v>
      </c>
      <c r="C594" s="8" t="s">
        <v>14</v>
      </c>
      <c r="D594" s="27" t="s">
        <v>5</v>
      </c>
    </row>
    <row r="595" spans="1:4" ht="30" customHeight="1">
      <c r="A595" s="13" t="s">
        <v>523</v>
      </c>
      <c r="B595" s="7" t="s">
        <v>13</v>
      </c>
      <c r="C595" s="8" t="s">
        <v>14</v>
      </c>
      <c r="D595" s="27" t="s">
        <v>5</v>
      </c>
    </row>
    <row r="596" spans="1:4" ht="30" customHeight="1">
      <c r="A596" s="13" t="s">
        <v>524</v>
      </c>
      <c r="B596" s="7" t="s">
        <v>13</v>
      </c>
      <c r="C596" s="8" t="s">
        <v>14</v>
      </c>
      <c r="D596" s="27" t="s">
        <v>5</v>
      </c>
    </row>
    <row r="597" spans="1:4" ht="30" customHeight="1">
      <c r="A597" s="13" t="s">
        <v>525</v>
      </c>
      <c r="B597" s="7" t="s">
        <v>13</v>
      </c>
      <c r="C597" s="8" t="s">
        <v>14</v>
      </c>
      <c r="D597" s="27" t="s">
        <v>5</v>
      </c>
    </row>
    <row r="598" spans="1:4" ht="30" customHeight="1">
      <c r="A598" s="13" t="s">
        <v>526</v>
      </c>
      <c r="B598" s="7" t="s">
        <v>13</v>
      </c>
      <c r="C598" s="8" t="s">
        <v>14</v>
      </c>
      <c r="D598" s="27" t="s">
        <v>5</v>
      </c>
    </row>
    <row r="599" spans="1:4" ht="30" customHeight="1">
      <c r="A599" s="13" t="s">
        <v>527</v>
      </c>
      <c r="B599" s="7" t="s">
        <v>13</v>
      </c>
      <c r="C599" s="8" t="s">
        <v>14</v>
      </c>
      <c r="D599" s="27" t="s">
        <v>5</v>
      </c>
    </row>
    <row r="600" spans="1:4" ht="30" customHeight="1">
      <c r="A600" s="13" t="s">
        <v>528</v>
      </c>
      <c r="B600" s="7" t="s">
        <v>13</v>
      </c>
      <c r="C600" s="8" t="s">
        <v>14</v>
      </c>
      <c r="D600" s="27" t="s">
        <v>5</v>
      </c>
    </row>
    <row r="601" spans="1:4" ht="30" customHeight="1">
      <c r="A601" s="13" t="s">
        <v>529</v>
      </c>
      <c r="B601" s="7" t="s">
        <v>13</v>
      </c>
      <c r="C601" s="8" t="s">
        <v>14</v>
      </c>
      <c r="D601" s="27" t="s">
        <v>5</v>
      </c>
    </row>
    <row r="602" spans="1:4" ht="30" customHeight="1">
      <c r="A602" s="13" t="s">
        <v>530</v>
      </c>
      <c r="B602" s="7" t="s">
        <v>13</v>
      </c>
      <c r="C602" s="8" t="s">
        <v>14</v>
      </c>
      <c r="D602" s="27" t="s">
        <v>5</v>
      </c>
    </row>
    <row r="603" spans="1:4" ht="30" customHeight="1">
      <c r="A603" s="13" t="s">
        <v>531</v>
      </c>
      <c r="B603" s="7" t="s">
        <v>13</v>
      </c>
      <c r="C603" s="8" t="s">
        <v>14</v>
      </c>
      <c r="D603" s="27" t="s">
        <v>5</v>
      </c>
    </row>
    <row r="604" spans="1:4" ht="30" customHeight="1">
      <c r="A604" s="13" t="s">
        <v>532</v>
      </c>
      <c r="B604" s="7" t="s">
        <v>13</v>
      </c>
      <c r="C604" s="8" t="s">
        <v>14</v>
      </c>
      <c r="D604" s="27" t="s">
        <v>5</v>
      </c>
    </row>
    <row r="605" spans="1:4" ht="30" customHeight="1">
      <c r="A605" s="13" t="s">
        <v>533</v>
      </c>
      <c r="B605" s="7" t="s">
        <v>13</v>
      </c>
      <c r="C605" s="8" t="s">
        <v>14</v>
      </c>
      <c r="D605" s="27" t="s">
        <v>5</v>
      </c>
    </row>
    <row r="606" spans="1:4" ht="30" customHeight="1">
      <c r="A606" s="13" t="s">
        <v>534</v>
      </c>
      <c r="B606" s="7" t="s">
        <v>13</v>
      </c>
      <c r="C606" s="8" t="s">
        <v>14</v>
      </c>
      <c r="D606" s="27" t="s">
        <v>5</v>
      </c>
    </row>
    <row r="607" spans="1:4" ht="30" customHeight="1">
      <c r="A607" s="13" t="s">
        <v>535</v>
      </c>
      <c r="B607" s="7" t="s">
        <v>13</v>
      </c>
      <c r="C607" s="8" t="s">
        <v>14</v>
      </c>
      <c r="D607" s="27" t="s">
        <v>5</v>
      </c>
    </row>
    <row r="608" spans="1:4" ht="30" customHeight="1">
      <c r="A608" s="13" t="s">
        <v>536</v>
      </c>
      <c r="B608" s="7" t="s">
        <v>13</v>
      </c>
      <c r="C608" s="8" t="s">
        <v>14</v>
      </c>
      <c r="D608" s="27" t="s">
        <v>5</v>
      </c>
    </row>
    <row r="609" spans="1:4" ht="30" customHeight="1">
      <c r="A609" s="13" t="s">
        <v>537</v>
      </c>
      <c r="B609" s="7" t="s">
        <v>13</v>
      </c>
      <c r="C609" s="8" t="s">
        <v>14</v>
      </c>
      <c r="D609" s="27" t="s">
        <v>5</v>
      </c>
    </row>
    <row r="610" spans="1:4" ht="30" customHeight="1">
      <c r="A610" s="13" t="s">
        <v>538</v>
      </c>
      <c r="B610" s="7" t="s">
        <v>13</v>
      </c>
      <c r="C610" s="8" t="s">
        <v>14</v>
      </c>
      <c r="D610" s="27" t="s">
        <v>5</v>
      </c>
    </row>
    <row r="611" spans="1:4" ht="30" customHeight="1">
      <c r="A611" s="13" t="s">
        <v>539</v>
      </c>
      <c r="B611" s="7" t="s">
        <v>13</v>
      </c>
      <c r="C611" s="8" t="s">
        <v>14</v>
      </c>
      <c r="D611" s="27" t="s">
        <v>5</v>
      </c>
    </row>
    <row r="612" spans="1:4" ht="30" customHeight="1">
      <c r="A612" s="13" t="s">
        <v>540</v>
      </c>
      <c r="B612" s="7" t="s">
        <v>13</v>
      </c>
      <c r="C612" s="8" t="s">
        <v>14</v>
      </c>
      <c r="D612" s="27" t="s">
        <v>5</v>
      </c>
    </row>
    <row r="613" spans="1:4" ht="30" customHeight="1">
      <c r="A613" s="13" t="s">
        <v>541</v>
      </c>
      <c r="B613" s="7" t="s">
        <v>13</v>
      </c>
      <c r="C613" s="8" t="s">
        <v>14</v>
      </c>
      <c r="D613" s="27" t="s">
        <v>5</v>
      </c>
    </row>
    <row r="614" spans="1:4" ht="30" customHeight="1">
      <c r="A614" s="13" t="s">
        <v>542</v>
      </c>
      <c r="B614" s="7" t="s">
        <v>13</v>
      </c>
      <c r="C614" s="8" t="s">
        <v>14</v>
      </c>
      <c r="D614" s="27" t="s">
        <v>5</v>
      </c>
    </row>
    <row r="615" spans="1:4" ht="30" customHeight="1">
      <c r="A615" s="13" t="s">
        <v>543</v>
      </c>
      <c r="B615" s="7" t="s">
        <v>13</v>
      </c>
      <c r="C615" s="8" t="s">
        <v>14</v>
      </c>
      <c r="D615" s="27" t="s">
        <v>5</v>
      </c>
    </row>
    <row r="616" spans="1:4" ht="30" customHeight="1">
      <c r="A616" s="13" t="s">
        <v>544</v>
      </c>
      <c r="B616" s="7" t="s">
        <v>13</v>
      </c>
      <c r="C616" s="8" t="s">
        <v>14</v>
      </c>
      <c r="D616" s="27" t="s">
        <v>5</v>
      </c>
    </row>
    <row r="617" spans="1:4" ht="30" customHeight="1">
      <c r="A617" s="13" t="s">
        <v>545</v>
      </c>
      <c r="B617" s="7" t="s">
        <v>13</v>
      </c>
      <c r="C617" s="8" t="s">
        <v>14</v>
      </c>
      <c r="D617" s="27" t="s">
        <v>5</v>
      </c>
    </row>
    <row r="618" spans="1:4" ht="30" customHeight="1">
      <c r="A618" s="13" t="s">
        <v>546</v>
      </c>
      <c r="B618" s="7" t="s">
        <v>13</v>
      </c>
      <c r="C618" s="8" t="s">
        <v>14</v>
      </c>
      <c r="D618" s="27" t="s">
        <v>5</v>
      </c>
    </row>
    <row r="619" spans="1:4" ht="30" customHeight="1">
      <c r="A619" s="13" t="s">
        <v>547</v>
      </c>
      <c r="B619" s="7" t="s">
        <v>13</v>
      </c>
      <c r="C619" s="8" t="s">
        <v>14</v>
      </c>
      <c r="D619" s="27" t="s">
        <v>5</v>
      </c>
    </row>
    <row r="620" spans="1:4" ht="30" customHeight="1">
      <c r="A620" s="13" t="s">
        <v>548</v>
      </c>
      <c r="B620" s="7" t="s">
        <v>13</v>
      </c>
      <c r="C620" s="8" t="s">
        <v>14</v>
      </c>
      <c r="D620" s="27" t="s">
        <v>5</v>
      </c>
    </row>
    <row r="621" spans="1:4" ht="30" customHeight="1">
      <c r="A621" s="13" t="s">
        <v>549</v>
      </c>
      <c r="B621" s="7" t="s">
        <v>13</v>
      </c>
      <c r="C621" s="8" t="s">
        <v>14</v>
      </c>
      <c r="D621" s="27" t="s">
        <v>5</v>
      </c>
    </row>
    <row r="622" spans="1:4" ht="30" customHeight="1">
      <c r="A622" s="13" t="s">
        <v>550</v>
      </c>
      <c r="B622" s="7" t="s">
        <v>13</v>
      </c>
      <c r="C622" s="8" t="s">
        <v>14</v>
      </c>
      <c r="D622" s="27" t="s">
        <v>5</v>
      </c>
    </row>
    <row r="623" spans="1:4" ht="30" customHeight="1">
      <c r="A623" s="13" t="s">
        <v>551</v>
      </c>
      <c r="B623" s="7" t="s">
        <v>13</v>
      </c>
      <c r="C623" s="8" t="s">
        <v>14</v>
      </c>
      <c r="D623" s="27" t="s">
        <v>5</v>
      </c>
    </row>
    <row r="624" spans="1:4" ht="30" customHeight="1">
      <c r="A624" s="13" t="s">
        <v>552</v>
      </c>
      <c r="B624" s="7" t="s">
        <v>13</v>
      </c>
      <c r="C624" s="8" t="s">
        <v>14</v>
      </c>
      <c r="D624" s="27" t="s">
        <v>5</v>
      </c>
    </row>
    <row r="625" spans="1:4" ht="30" customHeight="1">
      <c r="A625" s="13" t="s">
        <v>553</v>
      </c>
      <c r="B625" s="7" t="s">
        <v>13</v>
      </c>
      <c r="C625" s="8" t="s">
        <v>14</v>
      </c>
      <c r="D625" s="27" t="s">
        <v>5</v>
      </c>
    </row>
    <row r="626" spans="1:4" ht="30" customHeight="1">
      <c r="A626" s="13" t="s">
        <v>554</v>
      </c>
      <c r="B626" s="7" t="s">
        <v>13</v>
      </c>
      <c r="C626" s="8" t="s">
        <v>14</v>
      </c>
      <c r="D626" s="27" t="s">
        <v>5</v>
      </c>
    </row>
    <row r="627" spans="1:4" ht="30" customHeight="1">
      <c r="A627" s="13" t="s">
        <v>555</v>
      </c>
      <c r="B627" s="7" t="s">
        <v>13</v>
      </c>
      <c r="C627" s="8" t="s">
        <v>14</v>
      </c>
      <c r="D627" s="27" t="s">
        <v>5</v>
      </c>
    </row>
    <row r="628" spans="1:4" ht="30" customHeight="1">
      <c r="A628" s="13" t="s">
        <v>556</v>
      </c>
      <c r="B628" s="7" t="s">
        <v>13</v>
      </c>
      <c r="C628" s="8" t="s">
        <v>14</v>
      </c>
      <c r="D628" s="27" t="s">
        <v>5</v>
      </c>
    </row>
    <row r="629" spans="1:4" ht="30" customHeight="1">
      <c r="A629" s="13" t="s">
        <v>557</v>
      </c>
      <c r="B629" s="7" t="s">
        <v>13</v>
      </c>
      <c r="C629" s="8" t="s">
        <v>14</v>
      </c>
      <c r="D629" s="27" t="s">
        <v>5</v>
      </c>
    </row>
    <row r="630" spans="1:4" ht="30" customHeight="1">
      <c r="A630" s="13" t="s">
        <v>558</v>
      </c>
      <c r="B630" s="7" t="s">
        <v>13</v>
      </c>
      <c r="C630" s="8" t="s">
        <v>14</v>
      </c>
      <c r="D630" s="27" t="s">
        <v>5</v>
      </c>
    </row>
    <row r="631" spans="1:4" ht="30" customHeight="1">
      <c r="A631" s="13" t="s">
        <v>559</v>
      </c>
      <c r="B631" s="7" t="s">
        <v>13</v>
      </c>
      <c r="C631" s="8" t="s">
        <v>14</v>
      </c>
      <c r="D631" s="27" t="s">
        <v>5</v>
      </c>
    </row>
    <row r="632" spans="1:4" ht="30" customHeight="1">
      <c r="A632" s="13" t="s">
        <v>560</v>
      </c>
      <c r="B632" s="7" t="s">
        <v>13</v>
      </c>
      <c r="C632" s="8" t="s">
        <v>14</v>
      </c>
      <c r="D632" s="27" t="s">
        <v>5</v>
      </c>
    </row>
    <row r="633" spans="1:4" ht="30" customHeight="1">
      <c r="A633" s="13" t="s">
        <v>561</v>
      </c>
      <c r="B633" s="7" t="s">
        <v>13</v>
      </c>
      <c r="C633" s="8" t="s">
        <v>14</v>
      </c>
      <c r="D633" s="27" t="s">
        <v>5</v>
      </c>
    </row>
    <row r="634" spans="1:4" ht="30" customHeight="1">
      <c r="A634" s="13" t="s">
        <v>562</v>
      </c>
      <c r="B634" s="7" t="s">
        <v>13</v>
      </c>
      <c r="C634" s="8" t="s">
        <v>14</v>
      </c>
      <c r="D634" s="27" t="s">
        <v>5</v>
      </c>
    </row>
    <row r="635" spans="1:4" ht="30" customHeight="1">
      <c r="A635" s="13" t="s">
        <v>563</v>
      </c>
      <c r="B635" s="7" t="s">
        <v>13</v>
      </c>
      <c r="C635" s="8" t="s">
        <v>14</v>
      </c>
      <c r="D635" s="27" t="s">
        <v>5</v>
      </c>
    </row>
    <row r="636" spans="1:4" ht="30" customHeight="1">
      <c r="A636" s="13" t="s">
        <v>564</v>
      </c>
      <c r="B636" s="7" t="s">
        <v>13</v>
      </c>
      <c r="C636" s="8" t="s">
        <v>14</v>
      </c>
      <c r="D636" s="27" t="s">
        <v>5</v>
      </c>
    </row>
    <row r="637" spans="1:4" ht="30" customHeight="1">
      <c r="A637" s="13" t="s">
        <v>565</v>
      </c>
      <c r="B637" s="7" t="s">
        <v>13</v>
      </c>
      <c r="C637" s="8" t="s">
        <v>14</v>
      </c>
      <c r="D637" s="27" t="s">
        <v>5</v>
      </c>
    </row>
    <row r="638" spans="1:4" ht="30" customHeight="1">
      <c r="A638" s="13" t="s">
        <v>566</v>
      </c>
      <c r="B638" s="7" t="s">
        <v>13</v>
      </c>
      <c r="C638" s="8" t="s">
        <v>14</v>
      </c>
      <c r="D638" s="27" t="s">
        <v>5</v>
      </c>
    </row>
    <row r="639" spans="1:4" ht="30" customHeight="1">
      <c r="A639" s="13" t="s">
        <v>567</v>
      </c>
      <c r="B639" s="7" t="s">
        <v>13</v>
      </c>
      <c r="C639" s="8" t="s">
        <v>14</v>
      </c>
      <c r="D639" s="27" t="s">
        <v>5</v>
      </c>
    </row>
    <row r="640" spans="1:4" ht="30" customHeight="1">
      <c r="A640" s="13" t="s">
        <v>568</v>
      </c>
      <c r="B640" s="7" t="s">
        <v>13</v>
      </c>
      <c r="C640" s="8" t="s">
        <v>14</v>
      </c>
      <c r="D640" s="27" t="s">
        <v>5</v>
      </c>
    </row>
    <row r="641" spans="1:4" ht="30" customHeight="1">
      <c r="A641" s="13" t="s">
        <v>569</v>
      </c>
      <c r="B641" s="7" t="s">
        <v>13</v>
      </c>
      <c r="C641" s="8" t="s">
        <v>14</v>
      </c>
      <c r="D641" s="27" t="s">
        <v>5</v>
      </c>
    </row>
    <row r="642" spans="1:4" ht="30" customHeight="1">
      <c r="A642" s="13" t="s">
        <v>570</v>
      </c>
      <c r="B642" s="7" t="s">
        <v>13</v>
      </c>
      <c r="C642" s="8" t="s">
        <v>14</v>
      </c>
      <c r="D642" s="27" t="s">
        <v>5</v>
      </c>
    </row>
    <row r="643" spans="1:4" ht="30" customHeight="1">
      <c r="A643" s="13" t="s">
        <v>571</v>
      </c>
      <c r="B643" s="7" t="s">
        <v>13</v>
      </c>
      <c r="C643" s="8" t="s">
        <v>14</v>
      </c>
      <c r="D643" s="27" t="s">
        <v>5</v>
      </c>
    </row>
    <row r="644" spans="1:4" ht="30" customHeight="1">
      <c r="A644" s="13" t="s">
        <v>572</v>
      </c>
      <c r="B644" s="7" t="s">
        <v>13</v>
      </c>
      <c r="C644" s="8" t="s">
        <v>14</v>
      </c>
      <c r="D644" s="27" t="s">
        <v>5</v>
      </c>
    </row>
    <row r="645" spans="1:4" ht="30" customHeight="1">
      <c r="A645" s="13" t="s">
        <v>573</v>
      </c>
      <c r="B645" s="7" t="s">
        <v>13</v>
      </c>
      <c r="C645" s="8" t="s">
        <v>14</v>
      </c>
      <c r="D645" s="27" t="s">
        <v>5</v>
      </c>
    </row>
    <row r="646" spans="1:4" ht="30" customHeight="1">
      <c r="A646" s="13" t="s">
        <v>574</v>
      </c>
      <c r="B646" s="7" t="s">
        <v>13</v>
      </c>
      <c r="C646" s="8" t="s">
        <v>14</v>
      </c>
      <c r="D646" s="27" t="s">
        <v>5</v>
      </c>
    </row>
    <row r="647" spans="1:4" ht="30" customHeight="1">
      <c r="A647" s="13" t="s">
        <v>575</v>
      </c>
      <c r="B647" s="7" t="s">
        <v>13</v>
      </c>
      <c r="C647" s="8" t="s">
        <v>14</v>
      </c>
      <c r="D647" s="27" t="s">
        <v>5</v>
      </c>
    </row>
    <row r="648" spans="1:4" ht="30" customHeight="1">
      <c r="A648" s="13" t="s">
        <v>576</v>
      </c>
      <c r="B648" s="7" t="s">
        <v>13</v>
      </c>
      <c r="C648" s="8" t="s">
        <v>14</v>
      </c>
      <c r="D648" s="27" t="s">
        <v>5</v>
      </c>
    </row>
    <row r="649" spans="1:4" ht="30" customHeight="1">
      <c r="A649" s="13" t="s">
        <v>577</v>
      </c>
      <c r="B649" s="7" t="s">
        <v>13</v>
      </c>
      <c r="C649" s="8" t="s">
        <v>14</v>
      </c>
      <c r="D649" s="27" t="s">
        <v>5</v>
      </c>
    </row>
    <row r="650" spans="1:4" ht="30" customHeight="1">
      <c r="A650" s="13" t="s">
        <v>578</v>
      </c>
      <c r="B650" s="7" t="s">
        <v>13</v>
      </c>
      <c r="C650" s="8" t="s">
        <v>14</v>
      </c>
      <c r="D650" s="27" t="s">
        <v>5</v>
      </c>
    </row>
    <row r="651" spans="1:4" ht="24" customHeight="1">
      <c r="A651" s="30" t="s">
        <v>579</v>
      </c>
      <c r="B651" s="31"/>
      <c r="C651" s="31"/>
      <c r="D651" s="32"/>
    </row>
    <row r="652" spans="1:4" ht="30" customHeight="1">
      <c r="A652" s="14" t="s">
        <v>580</v>
      </c>
      <c r="B652" s="7" t="s">
        <v>13</v>
      </c>
      <c r="C652" s="8" t="s">
        <v>14</v>
      </c>
      <c r="D652" s="27" t="s">
        <v>5</v>
      </c>
    </row>
    <row r="653" spans="1:4" ht="30" customHeight="1">
      <c r="A653" s="14" t="s">
        <v>581</v>
      </c>
      <c r="B653" s="7" t="s">
        <v>13</v>
      </c>
      <c r="C653" s="8" t="s">
        <v>14</v>
      </c>
      <c r="D653" s="27" t="s">
        <v>5</v>
      </c>
    </row>
    <row r="654" spans="1:4" ht="30" customHeight="1">
      <c r="A654" s="14" t="s">
        <v>582</v>
      </c>
      <c r="B654" s="7" t="s">
        <v>13</v>
      </c>
      <c r="C654" s="8" t="s">
        <v>14</v>
      </c>
      <c r="D654" s="27" t="s">
        <v>5</v>
      </c>
    </row>
    <row r="655" spans="1:4" ht="30" customHeight="1">
      <c r="A655" s="14" t="s">
        <v>583</v>
      </c>
      <c r="B655" s="7" t="s">
        <v>13</v>
      </c>
      <c r="C655" s="8" t="s">
        <v>14</v>
      </c>
      <c r="D655" s="27" t="s">
        <v>5</v>
      </c>
    </row>
    <row r="656" spans="1:4" ht="30" customHeight="1">
      <c r="A656" s="14" t="s">
        <v>584</v>
      </c>
      <c r="B656" s="7" t="s">
        <v>13</v>
      </c>
      <c r="C656" s="8" t="s">
        <v>14</v>
      </c>
      <c r="D656" s="27" t="s">
        <v>5</v>
      </c>
    </row>
    <row r="657" spans="1:4" ht="30" customHeight="1">
      <c r="A657" s="14" t="s">
        <v>585</v>
      </c>
      <c r="B657" s="7" t="s">
        <v>13</v>
      </c>
      <c r="C657" s="8" t="s">
        <v>14</v>
      </c>
      <c r="D657" s="27" t="s">
        <v>5</v>
      </c>
    </row>
    <row r="658" spans="1:4" ht="30" customHeight="1">
      <c r="A658" s="14" t="s">
        <v>586</v>
      </c>
      <c r="B658" s="7" t="s">
        <v>13</v>
      </c>
      <c r="C658" s="8" t="s">
        <v>14</v>
      </c>
      <c r="D658" s="27" t="s">
        <v>5</v>
      </c>
    </row>
    <row r="659" spans="1:4" ht="30" customHeight="1">
      <c r="A659" s="14" t="s">
        <v>587</v>
      </c>
      <c r="B659" s="7" t="s">
        <v>13</v>
      </c>
      <c r="C659" s="8" t="s">
        <v>14</v>
      </c>
      <c r="D659" s="27" t="s">
        <v>5</v>
      </c>
    </row>
    <row r="660" spans="1:4" ht="30" customHeight="1">
      <c r="A660" s="14" t="s">
        <v>588</v>
      </c>
      <c r="B660" s="7" t="s">
        <v>13</v>
      </c>
      <c r="C660" s="8" t="s">
        <v>14</v>
      </c>
      <c r="D660" s="27" t="s">
        <v>5</v>
      </c>
    </row>
    <row r="661" spans="1:4" ht="30" customHeight="1">
      <c r="A661" s="14" t="s">
        <v>589</v>
      </c>
      <c r="B661" s="7" t="s">
        <v>13</v>
      </c>
      <c r="C661" s="8" t="s">
        <v>14</v>
      </c>
      <c r="D661" s="27" t="s">
        <v>5</v>
      </c>
    </row>
    <row r="662" spans="1:4" ht="30" customHeight="1">
      <c r="A662" s="14" t="s">
        <v>590</v>
      </c>
      <c r="B662" s="7" t="s">
        <v>13</v>
      </c>
      <c r="C662" s="8" t="s">
        <v>14</v>
      </c>
      <c r="D662" s="27" t="s">
        <v>5</v>
      </c>
    </row>
    <row r="663" spans="1:4" ht="30" customHeight="1">
      <c r="A663" s="14" t="s">
        <v>591</v>
      </c>
      <c r="B663" s="7" t="s">
        <v>13</v>
      </c>
      <c r="C663" s="8" t="s">
        <v>14</v>
      </c>
      <c r="D663" s="27" t="s">
        <v>5</v>
      </c>
    </row>
    <row r="664" spans="1:4" ht="30" customHeight="1">
      <c r="A664" s="14" t="s">
        <v>592</v>
      </c>
      <c r="B664" s="7" t="s">
        <v>13</v>
      </c>
      <c r="C664" s="8" t="s">
        <v>14</v>
      </c>
      <c r="D664" s="27" t="s">
        <v>5</v>
      </c>
    </row>
    <row r="665" spans="1:4" ht="30" customHeight="1">
      <c r="A665" s="14" t="s">
        <v>593</v>
      </c>
      <c r="B665" s="7" t="s">
        <v>13</v>
      </c>
      <c r="C665" s="8" t="s">
        <v>14</v>
      </c>
      <c r="D665" s="27" t="s">
        <v>5</v>
      </c>
    </row>
    <row r="666" spans="1:4" ht="30" customHeight="1">
      <c r="A666" s="14" t="s">
        <v>594</v>
      </c>
      <c r="B666" s="7" t="s">
        <v>13</v>
      </c>
      <c r="C666" s="8" t="s">
        <v>14</v>
      </c>
      <c r="D666" s="27" t="s">
        <v>5</v>
      </c>
    </row>
    <row r="667" spans="1:4" ht="30" customHeight="1">
      <c r="A667" s="14" t="s">
        <v>595</v>
      </c>
      <c r="B667" s="7" t="s">
        <v>13</v>
      </c>
      <c r="C667" s="8" t="s">
        <v>14</v>
      </c>
      <c r="D667" s="27" t="s">
        <v>5</v>
      </c>
    </row>
    <row r="668" spans="1:4" ht="30" customHeight="1">
      <c r="A668" s="14" t="s">
        <v>596</v>
      </c>
      <c r="B668" s="7" t="s">
        <v>13</v>
      </c>
      <c r="C668" s="8" t="s">
        <v>14</v>
      </c>
      <c r="D668" s="27" t="s">
        <v>5</v>
      </c>
    </row>
    <row r="669" spans="1:4" ht="30" customHeight="1">
      <c r="A669" s="14" t="s">
        <v>597</v>
      </c>
      <c r="B669" s="7" t="s">
        <v>13</v>
      </c>
      <c r="C669" s="8" t="s">
        <v>14</v>
      </c>
      <c r="D669" s="27" t="s">
        <v>5</v>
      </c>
    </row>
    <row r="670" spans="1:4" ht="30" customHeight="1">
      <c r="A670" s="14" t="s">
        <v>598</v>
      </c>
      <c r="B670" s="7" t="s">
        <v>13</v>
      </c>
      <c r="C670" s="8" t="s">
        <v>14</v>
      </c>
      <c r="D670" s="27" t="s">
        <v>5</v>
      </c>
    </row>
    <row r="671" spans="1:4" ht="30" customHeight="1">
      <c r="A671" s="14" t="s">
        <v>599</v>
      </c>
      <c r="B671" s="7" t="s">
        <v>13</v>
      </c>
      <c r="C671" s="8" t="s">
        <v>14</v>
      </c>
      <c r="D671" s="27" t="s">
        <v>5</v>
      </c>
    </row>
    <row r="672" spans="1:4" ht="30" customHeight="1">
      <c r="A672" s="14" t="s">
        <v>600</v>
      </c>
      <c r="B672" s="7" t="s">
        <v>13</v>
      </c>
      <c r="C672" s="8" t="s">
        <v>14</v>
      </c>
      <c r="D672" s="27" t="s">
        <v>5</v>
      </c>
    </row>
    <row r="673" spans="1:4" ht="30" customHeight="1">
      <c r="A673" s="14" t="s">
        <v>601</v>
      </c>
      <c r="B673" s="7" t="s">
        <v>13</v>
      </c>
      <c r="C673" s="8" t="s">
        <v>14</v>
      </c>
      <c r="D673" s="27" t="s">
        <v>5</v>
      </c>
    </row>
    <row r="674" spans="1:4" ht="30" customHeight="1">
      <c r="A674" s="14" t="s">
        <v>602</v>
      </c>
      <c r="B674" s="7" t="s">
        <v>13</v>
      </c>
      <c r="C674" s="8" t="s">
        <v>14</v>
      </c>
      <c r="D674" s="27" t="s">
        <v>5</v>
      </c>
    </row>
    <row r="675" spans="1:4" ht="30" customHeight="1">
      <c r="A675" s="14" t="s">
        <v>603</v>
      </c>
      <c r="B675" s="7" t="s">
        <v>13</v>
      </c>
      <c r="C675" s="8" t="s">
        <v>14</v>
      </c>
      <c r="D675" s="27" t="s">
        <v>5</v>
      </c>
    </row>
    <row r="676" spans="1:4" ht="30" customHeight="1">
      <c r="A676" s="14" t="s">
        <v>604</v>
      </c>
      <c r="B676" s="7" t="s">
        <v>13</v>
      </c>
      <c r="C676" s="8" t="s">
        <v>14</v>
      </c>
      <c r="D676" s="27" t="s">
        <v>5</v>
      </c>
    </row>
    <row r="677" spans="1:4" ht="30" customHeight="1">
      <c r="A677" s="14" t="s">
        <v>605</v>
      </c>
      <c r="B677" s="7" t="s">
        <v>13</v>
      </c>
      <c r="C677" s="8" t="s">
        <v>14</v>
      </c>
      <c r="D677" s="27" t="s">
        <v>5</v>
      </c>
    </row>
    <row r="678" spans="1:4" ht="30" customHeight="1">
      <c r="A678" s="14" t="s">
        <v>606</v>
      </c>
      <c r="B678" s="7" t="s">
        <v>13</v>
      </c>
      <c r="C678" s="8" t="s">
        <v>14</v>
      </c>
      <c r="D678" s="27" t="s">
        <v>5</v>
      </c>
    </row>
    <row r="679" spans="1:4" ht="30" customHeight="1">
      <c r="A679" s="14" t="s">
        <v>607</v>
      </c>
      <c r="B679" s="7" t="s">
        <v>13</v>
      </c>
      <c r="C679" s="8" t="s">
        <v>14</v>
      </c>
      <c r="D679" s="27" t="s">
        <v>5</v>
      </c>
    </row>
    <row r="680" spans="1:4" ht="30" customHeight="1">
      <c r="A680" s="14" t="s">
        <v>608</v>
      </c>
      <c r="B680" s="7" t="s">
        <v>13</v>
      </c>
      <c r="C680" s="8" t="s">
        <v>14</v>
      </c>
      <c r="D680" s="27" t="s">
        <v>5</v>
      </c>
    </row>
    <row r="681" spans="1:4" ht="30" customHeight="1">
      <c r="A681" s="14" t="s">
        <v>609</v>
      </c>
      <c r="B681" s="7" t="s">
        <v>13</v>
      </c>
      <c r="C681" s="8" t="s">
        <v>14</v>
      </c>
      <c r="D681" s="27" t="s">
        <v>5</v>
      </c>
    </row>
    <row r="682" spans="1:4" ht="30" customHeight="1">
      <c r="A682" s="14" t="s">
        <v>610</v>
      </c>
      <c r="B682" s="7" t="s">
        <v>13</v>
      </c>
      <c r="C682" s="8" t="s">
        <v>14</v>
      </c>
      <c r="D682" s="27" t="s">
        <v>5</v>
      </c>
    </row>
    <row r="683" spans="1:4" ht="30" customHeight="1">
      <c r="A683" s="14" t="s">
        <v>611</v>
      </c>
      <c r="B683" s="7" t="s">
        <v>13</v>
      </c>
      <c r="C683" s="8" t="s">
        <v>14</v>
      </c>
      <c r="D683" s="27" t="s">
        <v>5</v>
      </c>
    </row>
    <row r="684" spans="1:4" ht="30" customHeight="1">
      <c r="A684" s="14" t="s">
        <v>612</v>
      </c>
      <c r="B684" s="7" t="s">
        <v>13</v>
      </c>
      <c r="C684" s="8" t="s">
        <v>14</v>
      </c>
      <c r="D684" s="27" t="s">
        <v>5</v>
      </c>
    </row>
    <row r="685" spans="1:4" ht="30" customHeight="1">
      <c r="A685" s="14" t="s">
        <v>613</v>
      </c>
      <c r="B685" s="7" t="s">
        <v>13</v>
      </c>
      <c r="C685" s="8" t="s">
        <v>14</v>
      </c>
      <c r="D685" s="27" t="s">
        <v>5</v>
      </c>
    </row>
    <row r="686" spans="1:4" ht="30" customHeight="1">
      <c r="A686" s="14" t="s">
        <v>614</v>
      </c>
      <c r="B686" s="7" t="s">
        <v>13</v>
      </c>
      <c r="C686" s="8" t="s">
        <v>14</v>
      </c>
      <c r="D686" s="27" t="s">
        <v>5</v>
      </c>
    </row>
    <row r="687" spans="1:4" ht="30" customHeight="1">
      <c r="A687" s="14" t="s">
        <v>615</v>
      </c>
      <c r="B687" s="7" t="s">
        <v>13</v>
      </c>
      <c r="C687" s="8" t="s">
        <v>14</v>
      </c>
      <c r="D687" s="27" t="s">
        <v>5</v>
      </c>
    </row>
    <row r="688" spans="1:4" ht="30" customHeight="1">
      <c r="A688" s="14" t="s">
        <v>616</v>
      </c>
      <c r="B688" s="7" t="s">
        <v>13</v>
      </c>
      <c r="C688" s="8" t="s">
        <v>14</v>
      </c>
      <c r="D688" s="27" t="s">
        <v>5</v>
      </c>
    </row>
    <row r="689" spans="1:4" ht="30" customHeight="1">
      <c r="A689" s="14" t="s">
        <v>617</v>
      </c>
      <c r="B689" s="7" t="s">
        <v>13</v>
      </c>
      <c r="C689" s="8" t="s">
        <v>14</v>
      </c>
      <c r="D689" s="27" t="s">
        <v>5</v>
      </c>
    </row>
    <row r="690" spans="1:4" ht="30" customHeight="1">
      <c r="A690" s="14" t="s">
        <v>618</v>
      </c>
      <c r="B690" s="7" t="s">
        <v>13</v>
      </c>
      <c r="C690" s="8" t="s">
        <v>14</v>
      </c>
      <c r="D690" s="27" t="s">
        <v>5</v>
      </c>
    </row>
    <row r="691" spans="1:4" ht="30" customHeight="1">
      <c r="A691" s="14" t="s">
        <v>619</v>
      </c>
      <c r="B691" s="7" t="s">
        <v>13</v>
      </c>
      <c r="C691" s="8" t="s">
        <v>14</v>
      </c>
      <c r="D691" s="27" t="s">
        <v>5</v>
      </c>
    </row>
    <row r="692" spans="1:4" ht="30" customHeight="1">
      <c r="A692" s="14" t="s">
        <v>620</v>
      </c>
      <c r="B692" s="7" t="s">
        <v>13</v>
      </c>
      <c r="C692" s="8" t="s">
        <v>14</v>
      </c>
      <c r="D692" s="27" t="s">
        <v>5</v>
      </c>
    </row>
    <row r="693" spans="1:4" ht="30" customHeight="1">
      <c r="A693" s="14" t="s">
        <v>621</v>
      </c>
      <c r="B693" s="7" t="s">
        <v>13</v>
      </c>
      <c r="C693" s="8" t="s">
        <v>14</v>
      </c>
      <c r="D693" s="27" t="s">
        <v>5</v>
      </c>
    </row>
    <row r="694" spans="1:4" ht="30" customHeight="1">
      <c r="A694" s="14" t="s">
        <v>622</v>
      </c>
      <c r="B694" s="7" t="s">
        <v>13</v>
      </c>
      <c r="C694" s="8" t="s">
        <v>14</v>
      </c>
      <c r="D694" s="27" t="s">
        <v>5</v>
      </c>
    </row>
    <row r="695" spans="1:4" ht="30" customHeight="1">
      <c r="A695" s="14" t="s">
        <v>623</v>
      </c>
      <c r="B695" s="7" t="s">
        <v>13</v>
      </c>
      <c r="C695" s="8" t="s">
        <v>14</v>
      </c>
      <c r="D695" s="27" t="s">
        <v>5</v>
      </c>
    </row>
    <row r="696" spans="1:4" ht="30" customHeight="1">
      <c r="A696" s="14" t="s">
        <v>624</v>
      </c>
      <c r="B696" s="7" t="s">
        <v>13</v>
      </c>
      <c r="C696" s="8" t="s">
        <v>14</v>
      </c>
      <c r="D696" s="27" t="s">
        <v>5</v>
      </c>
    </row>
    <row r="697" spans="1:4" ht="30" customHeight="1">
      <c r="A697" s="14" t="s">
        <v>625</v>
      </c>
      <c r="B697" s="7" t="s">
        <v>13</v>
      </c>
      <c r="C697" s="8" t="s">
        <v>14</v>
      </c>
      <c r="D697" s="27" t="s">
        <v>5</v>
      </c>
    </row>
    <row r="698" spans="1:4" ht="30" customHeight="1">
      <c r="A698" s="14" t="s">
        <v>626</v>
      </c>
      <c r="B698" s="7" t="s">
        <v>13</v>
      </c>
      <c r="C698" s="8" t="s">
        <v>14</v>
      </c>
      <c r="D698" s="27" t="s">
        <v>5</v>
      </c>
    </row>
    <row r="699" spans="1:4" ht="30" customHeight="1">
      <c r="A699" s="14" t="s">
        <v>627</v>
      </c>
      <c r="B699" s="7" t="s">
        <v>13</v>
      </c>
      <c r="C699" s="8" t="s">
        <v>14</v>
      </c>
      <c r="D699" s="27" t="s">
        <v>5</v>
      </c>
    </row>
    <row r="700" spans="1:4" ht="30" customHeight="1">
      <c r="A700" s="14" t="s">
        <v>628</v>
      </c>
      <c r="B700" s="7" t="s">
        <v>13</v>
      </c>
      <c r="C700" s="8" t="s">
        <v>14</v>
      </c>
      <c r="D700" s="27" t="s">
        <v>5</v>
      </c>
    </row>
    <row r="701" spans="1:4" ht="30" customHeight="1">
      <c r="A701" s="14" t="s">
        <v>629</v>
      </c>
      <c r="B701" s="7" t="s">
        <v>13</v>
      </c>
      <c r="C701" s="8" t="s">
        <v>14</v>
      </c>
      <c r="D701" s="27" t="s">
        <v>5</v>
      </c>
    </row>
    <row r="702" spans="1:4" ht="30" customHeight="1">
      <c r="A702" s="14" t="s">
        <v>630</v>
      </c>
      <c r="B702" s="7" t="s">
        <v>13</v>
      </c>
      <c r="C702" s="8" t="s">
        <v>14</v>
      </c>
      <c r="D702" s="27" t="s">
        <v>5</v>
      </c>
    </row>
    <row r="703" spans="1:4" ht="30" customHeight="1">
      <c r="A703" s="14" t="s">
        <v>631</v>
      </c>
      <c r="B703" s="7" t="s">
        <v>13</v>
      </c>
      <c r="C703" s="8" t="s">
        <v>14</v>
      </c>
      <c r="D703" s="27" t="s">
        <v>5</v>
      </c>
    </row>
    <row r="704" spans="1:4" ht="30" customHeight="1">
      <c r="A704" s="14" t="s">
        <v>632</v>
      </c>
      <c r="B704" s="7" t="s">
        <v>13</v>
      </c>
      <c r="C704" s="8" t="s">
        <v>14</v>
      </c>
      <c r="D704" s="27" t="s">
        <v>5</v>
      </c>
    </row>
    <row r="705" spans="1:4" ht="30" customHeight="1">
      <c r="A705" s="14" t="s">
        <v>633</v>
      </c>
      <c r="B705" s="7" t="s">
        <v>13</v>
      </c>
      <c r="C705" s="8" t="s">
        <v>14</v>
      </c>
      <c r="D705" s="27" t="s">
        <v>5</v>
      </c>
    </row>
    <row r="706" spans="1:4" ht="30" customHeight="1">
      <c r="A706" s="14" t="s">
        <v>634</v>
      </c>
      <c r="B706" s="7" t="s">
        <v>13</v>
      </c>
      <c r="C706" s="8" t="s">
        <v>14</v>
      </c>
      <c r="D706" s="27" t="s">
        <v>5</v>
      </c>
    </row>
    <row r="707" spans="1:4" ht="30" customHeight="1">
      <c r="A707" s="14" t="s">
        <v>635</v>
      </c>
      <c r="B707" s="7" t="s">
        <v>13</v>
      </c>
      <c r="C707" s="8" t="s">
        <v>14</v>
      </c>
      <c r="D707" s="27" t="s">
        <v>5</v>
      </c>
    </row>
    <row r="708" spans="1:4" ht="30" customHeight="1">
      <c r="A708" s="14" t="s">
        <v>636</v>
      </c>
      <c r="B708" s="7" t="s">
        <v>13</v>
      </c>
      <c r="C708" s="8" t="s">
        <v>14</v>
      </c>
      <c r="D708" s="27" t="s">
        <v>5</v>
      </c>
    </row>
    <row r="709" spans="1:4" ht="30" customHeight="1">
      <c r="A709" s="14" t="s">
        <v>637</v>
      </c>
      <c r="B709" s="7" t="s">
        <v>13</v>
      </c>
      <c r="C709" s="8" t="s">
        <v>14</v>
      </c>
      <c r="D709" s="27" t="s">
        <v>5</v>
      </c>
    </row>
    <row r="710" spans="1:4" ht="30" customHeight="1">
      <c r="A710" s="14" t="s">
        <v>638</v>
      </c>
      <c r="B710" s="7" t="s">
        <v>13</v>
      </c>
      <c r="C710" s="8" t="s">
        <v>14</v>
      </c>
      <c r="D710" s="27" t="s">
        <v>5</v>
      </c>
    </row>
    <row r="711" spans="1:4" ht="30" customHeight="1">
      <c r="A711" s="14" t="s">
        <v>639</v>
      </c>
      <c r="B711" s="7" t="s">
        <v>13</v>
      </c>
      <c r="C711" s="8" t="s">
        <v>14</v>
      </c>
      <c r="D711" s="27" t="s">
        <v>5</v>
      </c>
    </row>
    <row r="712" spans="1:4" ht="30" customHeight="1">
      <c r="A712" s="14" t="s">
        <v>640</v>
      </c>
      <c r="B712" s="7" t="s">
        <v>13</v>
      </c>
      <c r="C712" s="8" t="s">
        <v>14</v>
      </c>
      <c r="D712" s="27" t="s">
        <v>5</v>
      </c>
    </row>
    <row r="713" spans="1:4" ht="30" customHeight="1">
      <c r="A713" s="14" t="s">
        <v>641</v>
      </c>
      <c r="B713" s="7" t="s">
        <v>13</v>
      </c>
      <c r="C713" s="8" t="s">
        <v>14</v>
      </c>
      <c r="D713" s="27" t="s">
        <v>5</v>
      </c>
    </row>
    <row r="714" spans="1:4" ht="30" customHeight="1">
      <c r="A714" s="14" t="s">
        <v>642</v>
      </c>
      <c r="B714" s="7" t="s">
        <v>13</v>
      </c>
      <c r="C714" s="8" t="s">
        <v>14</v>
      </c>
      <c r="D714" s="27" t="s">
        <v>5</v>
      </c>
    </row>
    <row r="715" spans="1:4" ht="30" customHeight="1">
      <c r="A715" s="14" t="s">
        <v>643</v>
      </c>
      <c r="B715" s="7" t="s">
        <v>13</v>
      </c>
      <c r="C715" s="8" t="s">
        <v>14</v>
      </c>
      <c r="D715" s="27" t="s">
        <v>5</v>
      </c>
    </row>
    <row r="716" spans="1:4" ht="30" customHeight="1">
      <c r="A716" s="14" t="s">
        <v>644</v>
      </c>
      <c r="B716" s="7" t="s">
        <v>13</v>
      </c>
      <c r="C716" s="8" t="s">
        <v>14</v>
      </c>
      <c r="D716" s="27" t="s">
        <v>5</v>
      </c>
    </row>
    <row r="717" spans="1:4" ht="30" customHeight="1">
      <c r="A717" s="14" t="s">
        <v>645</v>
      </c>
      <c r="B717" s="7" t="s">
        <v>13</v>
      </c>
      <c r="C717" s="8" t="s">
        <v>14</v>
      </c>
      <c r="D717" s="27" t="s">
        <v>5</v>
      </c>
    </row>
    <row r="718" spans="1:4" ht="30" customHeight="1">
      <c r="A718" s="14" t="s">
        <v>646</v>
      </c>
      <c r="B718" s="7" t="s">
        <v>13</v>
      </c>
      <c r="C718" s="8" t="s">
        <v>14</v>
      </c>
      <c r="D718" s="27" t="s">
        <v>5</v>
      </c>
    </row>
  </sheetData>
  <mergeCells count="8">
    <mergeCell ref="A651:D651"/>
    <mergeCell ref="A451:D451"/>
    <mergeCell ref="A1:D1"/>
    <mergeCell ref="A10:D10"/>
    <mergeCell ref="A8:D8"/>
    <mergeCell ref="A3:D3"/>
    <mergeCell ref="A6:D7"/>
    <mergeCell ref="A2:D2"/>
  </mergeCells>
  <conditionalFormatting sqref="A8 A10:A450 A456:A718 A3:A5">
    <cfRule type="expression" dxfId="1" priority="7">
      <formula>#REF!="Done"</formula>
    </cfRule>
  </conditionalFormatting>
  <conditionalFormatting sqref="A1">
    <cfRule type="expression" dxfId="0" priority="3">
      <formula>#REF!="Done"</formula>
    </cfRule>
  </conditionalFormatting>
  <printOptions horizontalCentered="1"/>
  <pageMargins left="0.7" right="0.7" top="0.75" bottom="0.75" header="0" footer="0"/>
  <pageSetup scale="73" fitToHeight="0"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92"/>
  <sheetViews>
    <sheetView workbookViewId="0">
      <selection activeCell="A8" sqref="A8"/>
    </sheetView>
  </sheetViews>
  <sheetFormatPr defaultColWidth="14.42578125" defaultRowHeight="15.75" customHeight="1"/>
  <cols>
    <col min="1" max="1" width="47.140625" customWidth="1"/>
    <col min="2" max="7" width="27.7109375" customWidth="1"/>
  </cols>
  <sheetData>
    <row r="1" spans="1:7" ht="29.25" customHeight="1">
      <c r="A1" s="1"/>
      <c r="B1" s="2"/>
      <c r="C1" s="2"/>
      <c r="D1" s="2"/>
      <c r="E1" s="2"/>
      <c r="F1" s="2"/>
      <c r="G1" s="2"/>
    </row>
    <row r="2" spans="1:7" ht="29.25" customHeight="1">
      <c r="A2" s="3" t="s">
        <v>0</v>
      </c>
      <c r="B2" s="2">
        <v>97</v>
      </c>
      <c r="C2" s="2"/>
      <c r="D2" s="2"/>
      <c r="E2" s="2"/>
      <c r="F2" s="2"/>
      <c r="G2" s="2"/>
    </row>
    <row r="3" spans="1:7" ht="29.25" customHeight="1">
      <c r="A3" s="4" t="s">
        <v>1</v>
      </c>
      <c r="B3" s="2">
        <v>74</v>
      </c>
      <c r="C3" s="2"/>
      <c r="D3" s="2"/>
      <c r="E3" s="2"/>
      <c r="F3" s="2"/>
      <c r="G3" s="2"/>
    </row>
    <row r="4" spans="1:7" ht="29.25" customHeight="1">
      <c r="A4" s="4" t="s">
        <v>2</v>
      </c>
      <c r="B4" s="2">
        <v>78</v>
      </c>
      <c r="C4" s="2"/>
      <c r="D4" s="2"/>
      <c r="E4" s="2"/>
      <c r="F4" s="2"/>
      <c r="G4" s="2"/>
    </row>
    <row r="5" spans="1:7" ht="29.25" customHeight="1">
      <c r="A5" s="4" t="s">
        <v>3</v>
      </c>
      <c r="B5" s="2">
        <v>2</v>
      </c>
      <c r="C5" s="2"/>
      <c r="D5" s="2"/>
      <c r="E5" s="2"/>
      <c r="F5" s="2"/>
      <c r="G5" s="2"/>
    </row>
    <row r="6" spans="1:7" ht="29.25" customHeight="1">
      <c r="A6" s="4" t="s">
        <v>4</v>
      </c>
      <c r="B6" s="2">
        <v>25</v>
      </c>
      <c r="C6" s="2"/>
      <c r="D6" s="2"/>
      <c r="E6" s="2"/>
      <c r="F6" s="2"/>
      <c r="G6" s="2"/>
    </row>
    <row r="7" spans="1:7" ht="29.25" customHeight="1">
      <c r="A7" s="4" t="s">
        <v>647</v>
      </c>
      <c r="B7" s="2">
        <v>400</v>
      </c>
      <c r="C7" s="2"/>
      <c r="D7" s="2"/>
      <c r="E7" s="2"/>
      <c r="F7" s="2"/>
      <c r="G7" s="2"/>
    </row>
    <row r="8" spans="1:7" ht="29.25" customHeight="1">
      <c r="A8" s="4" t="s">
        <v>6</v>
      </c>
      <c r="B8" s="2">
        <v>29</v>
      </c>
      <c r="C8" s="2"/>
      <c r="D8" s="2"/>
      <c r="E8" s="2"/>
      <c r="F8" s="2"/>
      <c r="G8" s="2"/>
    </row>
    <row r="9" spans="1:7" ht="29.25" customHeight="1">
      <c r="A9" s="3" t="s">
        <v>7</v>
      </c>
      <c r="B9" s="4">
        <f>SUM(B2:B8)</f>
        <v>705</v>
      </c>
      <c r="C9" s="2"/>
      <c r="D9" s="2"/>
      <c r="E9" s="2"/>
      <c r="F9" s="2"/>
      <c r="G9" s="2"/>
    </row>
    <row r="10" spans="1:7" ht="29.25" customHeight="1">
      <c r="A10" s="1"/>
      <c r="B10" s="2"/>
      <c r="C10" s="2"/>
      <c r="D10" s="2"/>
      <c r="E10" s="2"/>
      <c r="F10" s="2"/>
      <c r="G10" s="2"/>
    </row>
    <row r="11" spans="1:7" ht="29.25" customHeight="1">
      <c r="A11" s="1"/>
      <c r="B11" s="2"/>
      <c r="C11" s="2"/>
      <c r="D11" s="2"/>
      <c r="E11" s="2"/>
      <c r="F11" s="2"/>
      <c r="G11" s="2"/>
    </row>
    <row r="12" spans="1:7" ht="29.25" customHeight="1">
      <c r="A12" s="1"/>
      <c r="B12" s="2"/>
      <c r="C12" s="2"/>
      <c r="D12" s="2"/>
      <c r="E12" s="2"/>
      <c r="F12" s="2"/>
      <c r="G12" s="2"/>
    </row>
    <row r="13" spans="1:7" ht="29.25" customHeight="1">
      <c r="A13" s="1"/>
      <c r="B13" s="2"/>
      <c r="C13" s="2"/>
      <c r="D13" s="2"/>
      <c r="E13" s="2"/>
      <c r="F13" s="2"/>
      <c r="G13" s="2"/>
    </row>
    <row r="14" spans="1:7" ht="29.25" customHeight="1">
      <c r="A14" s="1"/>
      <c r="B14" s="2"/>
      <c r="C14" s="2"/>
      <c r="D14" s="2"/>
      <c r="E14" s="2"/>
      <c r="F14" s="2"/>
      <c r="G14" s="2"/>
    </row>
    <row r="15" spans="1:7" ht="29.25" customHeight="1">
      <c r="A15" s="1"/>
      <c r="B15" s="2"/>
      <c r="C15" s="2"/>
      <c r="D15" s="2"/>
      <c r="E15" s="2"/>
      <c r="F15" s="2"/>
      <c r="G15" s="2"/>
    </row>
    <row r="16" spans="1:7" ht="29.25" customHeight="1">
      <c r="A16" s="1"/>
      <c r="B16" s="2"/>
      <c r="C16" s="2"/>
      <c r="D16" s="2"/>
      <c r="E16" s="2"/>
      <c r="F16" s="2"/>
      <c r="G16" s="2"/>
    </row>
    <row r="17" spans="1:7" ht="29.25" customHeight="1">
      <c r="A17" s="1"/>
      <c r="B17" s="2"/>
      <c r="C17" s="2"/>
      <c r="D17" s="2"/>
      <c r="E17" s="2"/>
      <c r="F17" s="2"/>
      <c r="G17" s="2"/>
    </row>
    <row r="18" spans="1:7" ht="29.25" customHeight="1">
      <c r="A18" s="1"/>
      <c r="B18" s="2"/>
      <c r="C18" s="2"/>
      <c r="D18" s="2"/>
      <c r="E18" s="2"/>
      <c r="F18" s="2"/>
      <c r="G18" s="2"/>
    </row>
    <row r="19" spans="1:7" ht="29.25" customHeight="1">
      <c r="A19" s="1"/>
      <c r="B19" s="2"/>
      <c r="C19" s="2"/>
      <c r="D19" s="2"/>
      <c r="E19" s="2"/>
      <c r="F19" s="2"/>
      <c r="G19" s="2"/>
    </row>
    <row r="20" spans="1:7" ht="29.25" customHeight="1">
      <c r="A20" s="1"/>
      <c r="B20" s="2"/>
      <c r="C20" s="2"/>
      <c r="D20" s="2"/>
      <c r="E20" s="2"/>
      <c r="F20" s="2"/>
      <c r="G20" s="2"/>
    </row>
    <row r="21" spans="1:7" ht="29.25" customHeight="1">
      <c r="A21" s="1"/>
      <c r="B21" s="2"/>
      <c r="C21" s="2"/>
      <c r="D21" s="2"/>
      <c r="E21" s="2"/>
      <c r="F21" s="2"/>
      <c r="G21" s="2"/>
    </row>
    <row r="22" spans="1:7" ht="29.25" customHeight="1">
      <c r="A22" s="1"/>
      <c r="B22" s="2"/>
      <c r="C22" s="2"/>
      <c r="D22" s="2"/>
      <c r="E22" s="2"/>
      <c r="F22" s="2"/>
      <c r="G22" s="2"/>
    </row>
    <row r="23" spans="1:7" ht="29.25" customHeight="1">
      <c r="A23" s="1"/>
      <c r="B23" s="2"/>
      <c r="C23" s="2"/>
      <c r="D23" s="2"/>
      <c r="E23" s="2"/>
      <c r="F23" s="2"/>
      <c r="G23" s="2"/>
    </row>
    <row r="24" spans="1:7" ht="29.25" customHeight="1">
      <c r="A24" s="1"/>
      <c r="B24" s="2"/>
      <c r="C24" s="2"/>
      <c r="D24" s="2"/>
      <c r="E24" s="2"/>
      <c r="F24" s="2"/>
      <c r="G24" s="2"/>
    </row>
    <row r="25" spans="1:7" ht="29.25" customHeight="1">
      <c r="A25" s="1"/>
      <c r="B25" s="2"/>
      <c r="C25" s="2"/>
      <c r="D25" s="2"/>
      <c r="E25" s="2"/>
      <c r="F25" s="2"/>
      <c r="G25" s="2"/>
    </row>
    <row r="26" spans="1:7" ht="29.25" customHeight="1">
      <c r="A26" s="1"/>
      <c r="B26" s="2"/>
      <c r="C26" s="2"/>
      <c r="D26" s="2"/>
      <c r="E26" s="2"/>
      <c r="F26" s="2"/>
      <c r="G26" s="2"/>
    </row>
    <row r="27" spans="1:7" ht="29.25" customHeight="1">
      <c r="A27" s="1"/>
      <c r="B27" s="2"/>
      <c r="C27" s="2"/>
      <c r="D27" s="2"/>
      <c r="E27" s="2"/>
      <c r="F27" s="2"/>
      <c r="G27" s="2"/>
    </row>
    <row r="28" spans="1:7" ht="29.25" customHeight="1">
      <c r="A28" s="1"/>
      <c r="B28" s="2"/>
      <c r="C28" s="2"/>
      <c r="D28" s="2"/>
      <c r="E28" s="2"/>
      <c r="F28" s="2"/>
      <c r="G28" s="2"/>
    </row>
    <row r="29" spans="1:7" ht="29.25" customHeight="1">
      <c r="A29" s="1"/>
      <c r="B29" s="2"/>
      <c r="C29" s="2"/>
      <c r="D29" s="2"/>
      <c r="E29" s="2"/>
      <c r="F29" s="2"/>
      <c r="G29" s="2"/>
    </row>
    <row r="30" spans="1:7" ht="29.25" customHeight="1">
      <c r="A30" s="1"/>
      <c r="B30" s="2"/>
      <c r="C30" s="2"/>
      <c r="D30" s="2"/>
      <c r="E30" s="2"/>
      <c r="F30" s="2"/>
      <c r="G30" s="2"/>
    </row>
    <row r="31" spans="1:7" ht="29.25" customHeight="1">
      <c r="A31" s="1"/>
      <c r="B31" s="2"/>
      <c r="C31" s="2"/>
      <c r="D31" s="2"/>
      <c r="E31" s="2"/>
      <c r="F31" s="2"/>
      <c r="G31" s="2"/>
    </row>
    <row r="32" spans="1:7" ht="29.25" customHeight="1">
      <c r="A32" s="1"/>
      <c r="B32" s="2"/>
      <c r="C32" s="2"/>
      <c r="D32" s="2"/>
      <c r="E32" s="2"/>
      <c r="F32" s="2"/>
      <c r="G32" s="2"/>
    </row>
    <row r="33" spans="1:7" ht="29.25" customHeight="1">
      <c r="A33" s="1"/>
      <c r="B33" s="2"/>
      <c r="C33" s="2"/>
      <c r="D33" s="2"/>
      <c r="E33" s="2"/>
      <c r="F33" s="2"/>
      <c r="G33" s="2"/>
    </row>
    <row r="34" spans="1:7" ht="29.25" customHeight="1">
      <c r="A34" s="1"/>
      <c r="B34" s="2"/>
      <c r="C34" s="2"/>
      <c r="D34" s="2"/>
      <c r="E34" s="2"/>
      <c r="F34" s="2"/>
      <c r="G34" s="2"/>
    </row>
    <row r="35" spans="1:7" ht="29.25" customHeight="1">
      <c r="A35" s="1"/>
      <c r="B35" s="2"/>
      <c r="C35" s="2"/>
      <c r="D35" s="2"/>
      <c r="E35" s="2"/>
      <c r="F35" s="2"/>
      <c r="G35" s="2"/>
    </row>
    <row r="36" spans="1:7" ht="29.25" customHeight="1">
      <c r="A36" s="1"/>
      <c r="B36" s="2"/>
      <c r="C36" s="2"/>
      <c r="D36" s="2"/>
      <c r="E36" s="2"/>
      <c r="F36" s="2"/>
      <c r="G36" s="2"/>
    </row>
    <row r="37" spans="1:7" ht="29.25" customHeight="1">
      <c r="A37" s="1"/>
      <c r="B37" s="2"/>
      <c r="C37" s="2"/>
      <c r="D37" s="2"/>
      <c r="E37" s="2"/>
      <c r="F37" s="2"/>
      <c r="G37" s="2"/>
    </row>
    <row r="38" spans="1:7" ht="29.25" customHeight="1">
      <c r="A38" s="1"/>
      <c r="B38" s="2"/>
      <c r="C38" s="2"/>
      <c r="D38" s="2"/>
      <c r="E38" s="2"/>
      <c r="F38" s="2"/>
      <c r="G38" s="2"/>
    </row>
    <row r="39" spans="1:7" ht="29.25" customHeight="1">
      <c r="A39" s="1"/>
      <c r="B39" s="2"/>
      <c r="C39" s="2"/>
      <c r="D39" s="2"/>
      <c r="E39" s="2"/>
      <c r="F39" s="2"/>
      <c r="G39" s="2"/>
    </row>
    <row r="40" spans="1:7" ht="29.25" customHeight="1">
      <c r="A40" s="1"/>
      <c r="B40" s="2"/>
      <c r="C40" s="2"/>
      <c r="D40" s="2"/>
      <c r="E40" s="2"/>
      <c r="F40" s="2"/>
      <c r="G40" s="2"/>
    </row>
    <row r="41" spans="1:7" ht="29.25" customHeight="1">
      <c r="A41" s="1"/>
      <c r="B41" s="2"/>
      <c r="C41" s="2"/>
      <c r="D41" s="2"/>
      <c r="E41" s="2"/>
      <c r="F41" s="2"/>
      <c r="G41" s="2"/>
    </row>
    <row r="42" spans="1:7" ht="29.25" customHeight="1">
      <c r="A42" s="1"/>
      <c r="B42" s="2"/>
      <c r="C42" s="2"/>
      <c r="D42" s="2"/>
      <c r="E42" s="2"/>
      <c r="F42" s="2"/>
      <c r="G42" s="2"/>
    </row>
    <row r="43" spans="1:7" ht="29.25" customHeight="1">
      <c r="A43" s="1"/>
      <c r="B43" s="2"/>
      <c r="C43" s="2"/>
      <c r="D43" s="2"/>
      <c r="E43" s="2"/>
      <c r="F43" s="2"/>
      <c r="G43" s="2"/>
    </row>
    <row r="44" spans="1:7" ht="29.25" customHeight="1">
      <c r="A44" s="1"/>
      <c r="B44" s="2"/>
      <c r="C44" s="2"/>
      <c r="D44" s="2"/>
      <c r="E44" s="2"/>
      <c r="F44" s="2"/>
      <c r="G44" s="2"/>
    </row>
    <row r="45" spans="1:7" ht="29.25" customHeight="1">
      <c r="A45" s="1"/>
      <c r="B45" s="2"/>
      <c r="C45" s="2"/>
      <c r="D45" s="2"/>
      <c r="E45" s="2"/>
      <c r="F45" s="2"/>
      <c r="G45" s="2"/>
    </row>
    <row r="46" spans="1:7" ht="29.25" customHeight="1">
      <c r="A46" s="1"/>
      <c r="B46" s="2"/>
      <c r="C46" s="2"/>
      <c r="D46" s="2"/>
      <c r="E46" s="2"/>
      <c r="F46" s="2"/>
      <c r="G46" s="2"/>
    </row>
    <row r="47" spans="1:7" ht="29.25" customHeight="1">
      <c r="A47" s="1"/>
      <c r="B47" s="2"/>
      <c r="C47" s="2"/>
      <c r="D47" s="2"/>
      <c r="E47" s="2"/>
      <c r="F47" s="2"/>
      <c r="G47" s="2"/>
    </row>
    <row r="48" spans="1:7" ht="29.25" customHeight="1">
      <c r="A48" s="1"/>
      <c r="B48" s="2"/>
      <c r="C48" s="2"/>
      <c r="D48" s="2"/>
      <c r="E48" s="2"/>
      <c r="F48" s="2"/>
      <c r="G48" s="2"/>
    </row>
    <row r="49" spans="1:7" ht="29.25" customHeight="1">
      <c r="A49" s="1"/>
      <c r="B49" s="2"/>
      <c r="C49" s="2"/>
      <c r="D49" s="2"/>
      <c r="E49" s="2"/>
      <c r="F49" s="2"/>
      <c r="G49" s="2"/>
    </row>
    <row r="50" spans="1:7" ht="29.25" customHeight="1">
      <c r="A50" s="1"/>
      <c r="B50" s="2"/>
      <c r="C50" s="2"/>
      <c r="D50" s="2"/>
      <c r="E50" s="2"/>
      <c r="F50" s="2"/>
      <c r="G50" s="2"/>
    </row>
    <row r="51" spans="1:7" ht="29.25" customHeight="1">
      <c r="A51" s="1"/>
      <c r="B51" s="2"/>
      <c r="C51" s="2"/>
      <c r="D51" s="2"/>
      <c r="E51" s="2"/>
      <c r="F51" s="2"/>
      <c r="G51" s="2"/>
    </row>
    <row r="52" spans="1:7" ht="29.25" customHeight="1">
      <c r="A52" s="1"/>
      <c r="B52" s="2"/>
      <c r="C52" s="2"/>
      <c r="D52" s="2"/>
      <c r="E52" s="2"/>
      <c r="F52" s="2"/>
      <c r="G52" s="2"/>
    </row>
    <row r="53" spans="1:7" ht="29.25" customHeight="1">
      <c r="A53" s="1"/>
      <c r="B53" s="2"/>
      <c r="C53" s="2"/>
      <c r="D53" s="2"/>
      <c r="E53" s="2"/>
      <c r="F53" s="2"/>
      <c r="G53" s="2"/>
    </row>
    <row r="54" spans="1:7" ht="29.25" customHeight="1">
      <c r="A54" s="1"/>
      <c r="B54" s="2"/>
      <c r="C54" s="2"/>
      <c r="D54" s="2"/>
      <c r="E54" s="2"/>
      <c r="F54" s="2"/>
      <c r="G54" s="2"/>
    </row>
    <row r="55" spans="1:7" ht="29.25" customHeight="1">
      <c r="A55" s="1"/>
      <c r="B55" s="2"/>
      <c r="C55" s="2"/>
      <c r="D55" s="2"/>
      <c r="E55" s="2"/>
      <c r="F55" s="2"/>
      <c r="G55" s="2"/>
    </row>
    <row r="56" spans="1:7" ht="29.25" customHeight="1">
      <c r="A56" s="1"/>
      <c r="B56" s="2"/>
      <c r="C56" s="2"/>
      <c r="D56" s="2"/>
      <c r="E56" s="2"/>
      <c r="F56" s="2"/>
      <c r="G56" s="2"/>
    </row>
    <row r="57" spans="1:7" ht="29.25" customHeight="1">
      <c r="A57" s="1"/>
      <c r="B57" s="2"/>
      <c r="C57" s="2"/>
      <c r="D57" s="2"/>
      <c r="E57" s="2"/>
      <c r="F57" s="2"/>
      <c r="G57" s="2"/>
    </row>
    <row r="58" spans="1:7" ht="29.25" customHeight="1">
      <c r="A58" s="1"/>
      <c r="B58" s="2"/>
      <c r="C58" s="2"/>
      <c r="D58" s="2"/>
      <c r="E58" s="2"/>
      <c r="F58" s="2"/>
      <c r="G58" s="2"/>
    </row>
    <row r="59" spans="1:7" ht="29.25" customHeight="1">
      <c r="A59" s="1"/>
      <c r="B59" s="2"/>
      <c r="C59" s="2"/>
      <c r="D59" s="2"/>
      <c r="E59" s="2"/>
      <c r="F59" s="2"/>
      <c r="G59" s="2"/>
    </row>
    <row r="60" spans="1:7" ht="29.25" customHeight="1">
      <c r="A60" s="1"/>
      <c r="B60" s="2"/>
      <c r="C60" s="2"/>
      <c r="D60" s="2"/>
      <c r="E60" s="2"/>
      <c r="F60" s="2"/>
      <c r="G60" s="2"/>
    </row>
    <row r="61" spans="1:7" ht="29.25" customHeight="1">
      <c r="A61" s="1"/>
      <c r="B61" s="2"/>
      <c r="C61" s="2"/>
      <c r="D61" s="2"/>
      <c r="E61" s="2"/>
      <c r="F61" s="2"/>
      <c r="G61" s="2"/>
    </row>
    <row r="62" spans="1:7" ht="29.25" customHeight="1">
      <c r="A62" s="1"/>
      <c r="B62" s="2"/>
      <c r="C62" s="2"/>
      <c r="D62" s="2"/>
      <c r="E62" s="2"/>
      <c r="F62" s="2"/>
      <c r="G62" s="2"/>
    </row>
    <row r="63" spans="1:7" ht="29.25" customHeight="1">
      <c r="A63" s="1"/>
      <c r="B63" s="2"/>
      <c r="C63" s="2"/>
      <c r="D63" s="2"/>
      <c r="E63" s="2"/>
      <c r="F63" s="2"/>
      <c r="G63" s="2"/>
    </row>
    <row r="64" spans="1:7" ht="29.25" customHeight="1">
      <c r="A64" s="1"/>
      <c r="B64" s="2"/>
      <c r="C64" s="2"/>
      <c r="D64" s="2"/>
      <c r="E64" s="2"/>
      <c r="F64" s="2"/>
      <c r="G64" s="2"/>
    </row>
    <row r="65" spans="1:7" ht="29.25" customHeight="1">
      <c r="A65" s="1"/>
      <c r="B65" s="2"/>
      <c r="C65" s="2"/>
      <c r="D65" s="2"/>
      <c r="E65" s="2"/>
      <c r="F65" s="2"/>
      <c r="G65" s="2"/>
    </row>
    <row r="66" spans="1:7" ht="29.25" customHeight="1">
      <c r="A66" s="1"/>
      <c r="B66" s="2"/>
      <c r="C66" s="2"/>
      <c r="D66" s="2"/>
      <c r="E66" s="2"/>
      <c r="F66" s="2"/>
      <c r="G66" s="2"/>
    </row>
    <row r="67" spans="1:7" ht="29.25" customHeight="1">
      <c r="A67" s="1"/>
      <c r="B67" s="2"/>
      <c r="C67" s="2"/>
      <c r="D67" s="2"/>
      <c r="E67" s="2"/>
      <c r="F67" s="2"/>
      <c r="G67" s="2"/>
    </row>
    <row r="68" spans="1:7" ht="29.25" customHeight="1">
      <c r="A68" s="1"/>
      <c r="B68" s="2"/>
      <c r="C68" s="2"/>
      <c r="D68" s="2"/>
      <c r="E68" s="2"/>
      <c r="F68" s="2"/>
      <c r="G68" s="2"/>
    </row>
    <row r="69" spans="1:7" ht="29.25" customHeight="1">
      <c r="A69" s="1"/>
      <c r="B69" s="2"/>
      <c r="C69" s="2"/>
      <c r="D69" s="2"/>
      <c r="E69" s="2"/>
      <c r="F69" s="2"/>
      <c r="G69" s="2"/>
    </row>
    <row r="70" spans="1:7" ht="29.25" customHeight="1">
      <c r="A70" s="1"/>
      <c r="B70" s="2"/>
      <c r="C70" s="2"/>
      <c r="D70" s="2"/>
      <c r="E70" s="2"/>
      <c r="F70" s="2"/>
      <c r="G70" s="2"/>
    </row>
    <row r="71" spans="1:7" ht="29.25" customHeight="1">
      <c r="A71" s="1"/>
      <c r="B71" s="2"/>
      <c r="C71" s="2"/>
      <c r="D71" s="2"/>
      <c r="E71" s="2"/>
      <c r="F71" s="2"/>
      <c r="G71" s="2"/>
    </row>
    <row r="72" spans="1:7" ht="29.25" customHeight="1">
      <c r="A72" s="1"/>
      <c r="B72" s="2"/>
      <c r="C72" s="2"/>
      <c r="D72" s="2"/>
      <c r="E72" s="2"/>
      <c r="F72" s="2"/>
      <c r="G72" s="2"/>
    </row>
    <row r="73" spans="1:7" ht="29.25" customHeight="1">
      <c r="A73" s="1"/>
      <c r="B73" s="2"/>
      <c r="C73" s="2"/>
      <c r="D73" s="2"/>
      <c r="E73" s="2"/>
      <c r="F73" s="2"/>
      <c r="G73" s="2"/>
    </row>
    <row r="74" spans="1:7" ht="29.25" customHeight="1">
      <c r="A74" s="1"/>
      <c r="B74" s="2"/>
      <c r="C74" s="2"/>
      <c r="D74" s="2"/>
      <c r="E74" s="2"/>
      <c r="F74" s="2"/>
      <c r="G74" s="2"/>
    </row>
    <row r="75" spans="1:7" ht="29.25" customHeight="1">
      <c r="A75" s="1"/>
      <c r="B75" s="2"/>
      <c r="C75" s="2"/>
      <c r="D75" s="2"/>
      <c r="E75" s="2"/>
      <c r="F75" s="2"/>
      <c r="G75" s="2"/>
    </row>
    <row r="76" spans="1:7" ht="29.25" customHeight="1">
      <c r="A76" s="1"/>
      <c r="B76" s="2"/>
      <c r="C76" s="2"/>
      <c r="D76" s="2"/>
      <c r="E76" s="2"/>
      <c r="F76" s="2"/>
      <c r="G76" s="2"/>
    </row>
    <row r="77" spans="1:7" ht="29.25" customHeight="1">
      <c r="A77" s="1"/>
      <c r="B77" s="2"/>
      <c r="C77" s="2"/>
      <c r="D77" s="2"/>
      <c r="E77" s="2"/>
      <c r="F77" s="2"/>
      <c r="G77" s="2"/>
    </row>
    <row r="78" spans="1:7" ht="29.25" customHeight="1">
      <c r="A78" s="1"/>
      <c r="B78" s="2"/>
      <c r="C78" s="2"/>
      <c r="D78" s="2"/>
      <c r="E78" s="2"/>
      <c r="F78" s="2"/>
      <c r="G78" s="2"/>
    </row>
    <row r="79" spans="1:7" ht="29.25" customHeight="1">
      <c r="A79" s="1"/>
      <c r="B79" s="2"/>
      <c r="C79" s="2"/>
      <c r="D79" s="2"/>
      <c r="E79" s="2"/>
      <c r="F79" s="2"/>
      <c r="G79" s="2"/>
    </row>
    <row r="80" spans="1:7" ht="29.25" customHeight="1">
      <c r="A80" s="1"/>
      <c r="B80" s="2"/>
      <c r="C80" s="2"/>
      <c r="D80" s="2"/>
      <c r="E80" s="2"/>
      <c r="F80" s="2"/>
      <c r="G80" s="2"/>
    </row>
    <row r="81" spans="1:7" ht="29.25" customHeight="1">
      <c r="A81" s="1"/>
      <c r="B81" s="2"/>
      <c r="C81" s="2"/>
      <c r="D81" s="2"/>
      <c r="E81" s="2"/>
      <c r="F81" s="2"/>
      <c r="G81" s="2"/>
    </row>
    <row r="82" spans="1:7" ht="29.25" customHeight="1">
      <c r="A82" s="1"/>
      <c r="B82" s="2"/>
      <c r="C82" s="2"/>
      <c r="D82" s="2"/>
      <c r="E82" s="2"/>
      <c r="F82" s="2"/>
      <c r="G82" s="2"/>
    </row>
    <row r="83" spans="1:7" ht="29.25" customHeight="1">
      <c r="A83" s="1"/>
      <c r="B83" s="2"/>
      <c r="C83" s="2"/>
      <c r="D83" s="2"/>
      <c r="E83" s="2"/>
      <c r="F83" s="2"/>
      <c r="G83" s="2"/>
    </row>
    <row r="84" spans="1:7" ht="29.25" customHeight="1">
      <c r="A84" s="1"/>
      <c r="B84" s="2"/>
      <c r="C84" s="2"/>
      <c r="D84" s="2"/>
      <c r="E84" s="2"/>
      <c r="F84" s="2"/>
      <c r="G84" s="2"/>
    </row>
    <row r="85" spans="1:7" ht="29.25" customHeight="1">
      <c r="A85" s="1"/>
      <c r="B85" s="2"/>
      <c r="C85" s="2"/>
      <c r="D85" s="2"/>
      <c r="E85" s="2"/>
      <c r="F85" s="2"/>
      <c r="G85" s="2"/>
    </row>
    <row r="86" spans="1:7" ht="29.25" customHeight="1">
      <c r="A86" s="1"/>
      <c r="B86" s="2"/>
      <c r="C86" s="2"/>
      <c r="D86" s="2"/>
      <c r="E86" s="2"/>
      <c r="F86" s="2"/>
      <c r="G86" s="2"/>
    </row>
    <row r="87" spans="1:7" ht="29.25" customHeight="1">
      <c r="A87" s="1"/>
      <c r="B87" s="2"/>
      <c r="C87" s="2"/>
      <c r="D87" s="2"/>
      <c r="E87" s="2"/>
      <c r="F87" s="2"/>
      <c r="G87" s="2"/>
    </row>
    <row r="88" spans="1:7" ht="29.25" customHeight="1">
      <c r="A88" s="1"/>
      <c r="B88" s="2"/>
      <c r="C88" s="2"/>
      <c r="D88" s="2"/>
      <c r="E88" s="2"/>
      <c r="F88" s="2"/>
      <c r="G88" s="2"/>
    </row>
    <row r="89" spans="1:7" ht="29.25" customHeight="1">
      <c r="A89" s="1"/>
      <c r="B89" s="2"/>
      <c r="C89" s="2"/>
      <c r="D89" s="2"/>
      <c r="E89" s="2"/>
      <c r="F89" s="2"/>
      <c r="G89" s="2"/>
    </row>
    <row r="90" spans="1:7" ht="29.25" customHeight="1">
      <c r="A90" s="1"/>
      <c r="B90" s="2"/>
      <c r="C90" s="2"/>
      <c r="D90" s="2"/>
      <c r="E90" s="2"/>
      <c r="F90" s="2"/>
      <c r="G90" s="2"/>
    </row>
    <row r="91" spans="1:7" ht="29.25" customHeight="1">
      <c r="A91" s="1"/>
      <c r="B91" s="2"/>
      <c r="C91" s="2"/>
      <c r="D91" s="2"/>
      <c r="E91" s="2"/>
      <c r="F91" s="2"/>
      <c r="G91" s="2"/>
    </row>
    <row r="92" spans="1:7" ht="29.25" customHeight="1">
      <c r="A92" s="1"/>
      <c r="B92" s="2"/>
      <c r="C92" s="2"/>
      <c r="D92" s="2"/>
      <c r="E92" s="2"/>
      <c r="F92" s="2"/>
      <c r="G92" s="2"/>
    </row>
  </sheetData>
  <printOptions horizontalCentered="1" gridLines="1"/>
  <pageMargins left="0.7" right="0.7" top="0.75" bottom="0.75" header="0" footer="0"/>
  <pageSetup fitToHeight="0" pageOrder="overThenDown" orientation="landscape"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U.S. Sanctions List - Nov 5</vt:lpstr>
      <vt:lpstr>Pie Chart</vt:lpstr>
      <vt:lpstr>'U.S. Sanctions List - Nov 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 Mostatabi</dc:creator>
  <cp:lastModifiedBy>Mana Mostatabi</cp:lastModifiedBy>
  <cp:lastPrinted>2019-01-08T20:55:41Z</cp:lastPrinted>
  <dcterms:created xsi:type="dcterms:W3CDTF">2019-01-08T16:30:38Z</dcterms:created>
  <dcterms:modified xsi:type="dcterms:W3CDTF">2019-01-09T15:26:24Z</dcterms:modified>
</cp:coreProperties>
</file>